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-120" yWindow="-120" windowWidth="19440" windowHeight="13740" tabRatio="830"/>
  </bookViews>
  <sheets>
    <sheet name=" Лист тома" sheetId="4" r:id="rId1"/>
  </sheets>
  <definedNames>
    <definedName name="_xlnm._FilterDatabase" localSheetId="0" hidden="1">Ծավալաթերթ!$A$5:$F$168</definedName>
  </definedNames>
  <calcPr calcId="162913"/>
</workbook>
</file>

<file path=xl/calcChain.xml><?xml version="1.0" encoding="utf-8"?>
<calcChain xmlns="http://schemas.openxmlformats.org/spreadsheetml/2006/main">
  <c r="D164" i="4" l="1"/>
  <c r="D163" i="4"/>
  <c r="D162" i="4"/>
  <c r="D161" i="4"/>
  <c r="D160" i="4"/>
  <c r="D159" i="4"/>
  <c r="D158" i="4"/>
  <c r="D157" i="4"/>
  <c r="D156" i="4"/>
  <c r="D155" i="4"/>
  <c r="D154" i="4"/>
  <c r="A8" i="4" l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8" i="4" l="1"/>
  <c r="A29" i="4" s="1"/>
  <c r="A30" i="4" s="1"/>
  <c r="A31" i="4" s="1"/>
  <c r="A32" i="4" s="1"/>
  <c r="A33" i="4" s="1"/>
  <c r="A34" i="4" s="1"/>
  <c r="A35" i="4" l="1"/>
  <c r="A36" i="4" s="1"/>
  <c r="A37" i="4" s="1"/>
  <c r="A38" i="4" s="1"/>
  <c r="A39" i="4" s="1"/>
  <c r="A40" i="4" s="1"/>
  <c r="A41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7" i="4" s="1"/>
  <c r="A68" i="4" s="1"/>
  <c r="A69" i="4" s="1"/>
  <c r="A70" i="4" s="1"/>
  <c r="A71" i="4" s="1"/>
  <c r="A72" i="4" s="1"/>
  <c r="A73" i="4" s="1"/>
  <c r="A74" i="4" l="1"/>
  <c r="A75" i="4" s="1"/>
  <c r="A76" i="4" s="1"/>
  <c r="A77" i="4" s="1"/>
  <c r="A78" i="4" s="1"/>
  <c r="A79" i="4" s="1"/>
  <c r="A80" i="4" s="1"/>
  <c r="A81" i="4" s="1"/>
  <c r="A85" i="4" l="1"/>
  <c r="A86" i="4" s="1"/>
  <c r="A87" i="4" s="1"/>
  <c r="A88" i="4" l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8" i="4" s="1"/>
  <c r="A119" i="4" s="1"/>
  <c r="A120" i="4" s="1"/>
  <c r="A121" i="4" s="1"/>
  <c r="A122" i="4" s="1"/>
  <c r="A123" i="4" s="1"/>
  <c r="A124" i="4" s="1"/>
  <c r="A125" i="4" l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l="1"/>
  <c r="A151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</calcChain>
</file>

<file path=xl/sharedStrings.xml><?xml version="1.0" encoding="utf-8"?>
<sst xmlns="http://schemas.openxmlformats.org/spreadsheetml/2006/main" count="317" uniqueCount="106">
  <si>
    <t>Должность:</t>
  </si>
  <si>
    <t> Количество:</t>
  </si>
  <si>
    <t> Единица измерения</t>
  </si>
  <si>
    <r>
      <t> м:</t>
    </r>
    <r>
      <rPr>
        <sz val="12"/>
        <color theme="1"/>
        <rFont val="Calibri"/>
        <family val="2"/>
        <charset val="204"/>
      </rPr>
      <t> ²</t>
    </r>
  </si>
  <si>
    <r>
      <t> м:</t>
    </r>
    <r>
      <rPr>
        <sz val="12"/>
        <color theme="1"/>
        <rFont val="Calibri"/>
        <family val="2"/>
        <charset val="204"/>
      </rPr>
      <t> ³:</t>
    </r>
  </si>
  <si>
    <t> Вот и все</t>
  </si>
  <si>
    <t> 20% НДС</t>
  </si>
  <si>
    <t xml:space="preserve"> Н/Н:</t>
  </si>
  <si>
    <t xml:space="preserve"> 1 блок</t>
  </si>
  <si>
    <t xml:space="preserve"> Общий</t>
  </si>
  <si>
    <r>
      <t> 100м</t>
    </r>
    <r>
      <rPr>
        <sz val="12"/>
        <color theme="1"/>
        <rFont val="Calibri"/>
        <family val="2"/>
        <charset val="204"/>
      </rPr>
      <t> ²</t>
    </r>
  </si>
  <si>
    <t> шт</t>
  </si>
  <si>
    <t> 100м</t>
  </si>
  <si>
    <t> дом</t>
  </si>
  <si>
    <t> м:</t>
  </si>
  <si>
    <r>
      <t> 1000м</t>
    </r>
    <r>
      <rPr>
        <sz val="12"/>
        <color theme="1"/>
        <rFont val="Calibri"/>
        <family val="2"/>
        <charset val="204"/>
      </rPr>
      <t> ³:</t>
    </r>
  </si>
  <si>
    <r>
      <t xml:space="preserve"> Разработка траншеи</t>
    </r>
    <r>
      <rPr>
        <sz val="14"/>
        <color theme="1"/>
        <rFont val="Arial Armenian"/>
        <family val="2"/>
      </rPr>
      <t> IV:</t>
    </r>
    <r>
      <rPr>
        <sz val="12"/>
        <color theme="1"/>
        <rFont val="Arial Armenian"/>
        <family val="2"/>
      </rPr>
      <t xml:space="preserve"> в порядке земля с экскаватором</t>
    </r>
  </si>
  <si>
    <r>
      <t xml:space="preserve"> Разработка траншеи</t>
    </r>
    <r>
      <rPr>
        <sz val="14"/>
        <color theme="1"/>
        <rFont val="Arial Armenian"/>
        <family val="2"/>
      </rPr>
      <t> III</t>
    </r>
    <r>
      <rPr>
        <sz val="12"/>
        <color theme="1"/>
        <rFont val="Arial Armenian"/>
        <family val="2"/>
      </rPr>
      <t xml:space="preserve"> для того, чтобы отшлифовать вручную</t>
    </r>
  </si>
  <si>
    <t> Подготовительный слой песка</t>
  </si>
  <si>
    <t> Монтаж сварных стальных труб d=108*4мм над мостовыми конструкциями</t>
  </si>
  <si>
    <t> Монтаж полиэтиленовых напорных труб в траншею ПЭ ПН-10 d=160*9,5мм</t>
  </si>
  <si>
    <t>Монтаж полиэтиленовых напорных труб в траншею ПЭ ПН-10 d=110*6,6мм</t>
  </si>
  <si>
    <t> Монтаж полиэтиленовых напорных труб в траншею ПЭ ПН-10 d=75*4,5мм</t>
  </si>
  <si>
    <t> Установка задвижки чугунной фланцевой d=100мм</t>
  </si>
  <si>
    <t> Установка задвижки чугунной фланцевой d=65мм</t>
  </si>
  <si>
    <t> Монтаж погонажных изделий из полиэтилена</t>
  </si>
  <si>
    <t> Распределитель полиэтиленовый тройной 160*160мм</t>
  </si>
  <si>
    <t> Переход полиэтиленовый 160*110мм</t>
  </si>
  <si>
    <t> Переход полиэтиленовый 160*75мм</t>
  </si>
  <si>
    <t> Фланцевое соединение d=100мм</t>
  </si>
  <si>
    <t> Прокладка фланцевая полиэтиленовая де110</t>
  </si>
  <si>
    <t> Прокладка фланцевая полиэтиленовая де75</t>
  </si>
  <si>
    <t> Э/б сторожевой таймер</t>
  </si>
  <si>
    <t>Устройство предварительного слоя камня толщиной 100 мм для дна колодца.</t>
  </si>
  <si>
    <r>
      <t xml:space="preserve"> Кольцо смотрового колодца E/b</t>
    </r>
    <r>
      <rPr>
        <sz val="14"/>
        <color theme="1"/>
        <rFont val="Arial Armenian"/>
        <family val="2"/>
      </rPr>
      <t xml:space="preserve"> КС 9:00</t>
    </r>
    <r>
      <rPr>
        <sz val="12"/>
        <color theme="1"/>
        <rFont val="Arial Armenian"/>
        <family val="2"/>
      </rPr>
      <t xml:space="preserve"> В=1500 ø1000</t>
    </r>
  </si>
  <si>
    <r>
      <t xml:space="preserve"> База наблюдательной скважины Э/Б</t>
    </r>
    <r>
      <rPr>
        <sz val="14"/>
        <color theme="1"/>
        <rFont val="Arial Armenian"/>
        <family val="2"/>
      </rPr>
      <t> ПН:</t>
    </r>
    <r>
      <rPr>
        <sz val="12"/>
        <color theme="1"/>
        <rFont val="Arial Armenian"/>
        <family val="2"/>
      </rPr>
      <t xml:space="preserve"> 10:00</t>
    </r>
  </si>
  <si>
    <r>
      <t xml:space="preserve"> E/b крышка люка с чугуном</t>
    </r>
    <r>
      <rPr>
        <sz val="14"/>
        <color theme="1"/>
        <rFont val="Arial Armenian"/>
        <family val="2"/>
      </rPr>
      <t> ПП:</t>
    </r>
    <r>
      <rPr>
        <sz val="12"/>
        <color theme="1"/>
        <rFont val="Arial Armenian"/>
        <family val="2"/>
      </rPr>
      <t xml:space="preserve"> 10:00</t>
    </r>
  </si>
  <si>
    <t> Монтаж металлических элементов сторожевой башни</t>
  </si>
  <si>
    <t> Укладка полиэтиленовой трубы d=25*2мм, PN 10, с опробованием</t>
  </si>
  <si>
    <t> Монтаж гидрометрического колодца с готовой металлической сеткой</t>
  </si>
  <si>
    <t> место</t>
  </si>
  <si>
    <t> Подключение к существующей сети d=110мм</t>
  </si>
  <si>
    <t> Подключение к существующей сети d=160мм</t>
  </si>
  <si>
    <t> Подключение к проектируемой сети с помощью розетки 160*25мм</t>
  </si>
  <si>
    <t> Подключение к проектируемой сети с помощью розетки 110*25мм</t>
  </si>
  <si>
    <t>Нанесение защитного слоя на полиэтиленовую трубу с песком</t>
  </si>
  <si>
    <t> Промывка полиэтиленовых трубопроводов с дезинфекцией d=160-25мм</t>
  </si>
  <si>
    <t> С механизмом засыпки грунта</t>
  </si>
  <si>
    <t> Перенос лишнего грунта на 3 км</t>
  </si>
  <si>
    <t> Двухслойная окраска сварных стальных труб антикоррозионной краской</t>
  </si>
  <si>
    <t> Изоляция сварных стальных труб минеральной ватой толщиной 60 мм. (без стоимости минеральной ваты)</t>
  </si>
  <si>
    <t> Минеральная вата</t>
  </si>
  <si>
    <t> Монтаж полиэтиленовых напорных труб в траншею ПЭ ПН-10 d=63*3,8мм</t>
  </si>
  <si>
    <t> Установка задвижки чугунной фланцевой d=150мм</t>
  </si>
  <si>
    <t>Распределитель полиэтиленовый тройной 110*110мм</t>
  </si>
  <si>
    <t> Переход полиэтиленовый 110*75мм</t>
  </si>
  <si>
    <t> Прокладка фланцевая полиэтиленовая де160</t>
  </si>
  <si>
    <t> Подключение к существующей сети d=75мм</t>
  </si>
  <si>
    <t> Подключение к существующей сети d=63мм</t>
  </si>
  <si>
    <t> Подключение к проектируемой сети с помощью розетки 75*25мм</t>
  </si>
  <si>
    <t> Подключение к проектируемой сети с помощью розетки 63*25мм</t>
  </si>
  <si>
    <t> Промывка полиэтиленовых трубопроводов с дезинфекцией d=160-63мм</t>
  </si>
  <si>
    <t> Резка асфальтового покрытия пилой</t>
  </si>
  <si>
    <t> Снос асфальтобетонного слоя отбойным молотком</t>
  </si>
  <si>
    <t> Монтаж полиэтиленовых напорных труб в траншею ПЭ ПН-10 d=90*5,4мм</t>
  </si>
  <si>
    <t>Монтаж полиэтиленовых напорных труб в траншею ПЭ ПН-10 d=50*3мм</t>
  </si>
  <si>
    <t> Установка задвижки чугунной фланцевой d=50мм</t>
  </si>
  <si>
    <t> Установка задвижки чугунной фланцевой d=80мм</t>
  </si>
  <si>
    <t> Установка чугунного фланцевого обратного клапана d=50мм</t>
  </si>
  <si>
    <t> Распределитель полиэтиленовый тройной 75*75мм</t>
  </si>
  <si>
    <t> Переход полиэтиленовый 90*75мм</t>
  </si>
  <si>
    <t> Проход полиэтиленовый 75*63мм</t>
  </si>
  <si>
    <t> Проход полиэтиленовый 63*50мм</t>
  </si>
  <si>
    <t> Фланцевое соединение d=80мм</t>
  </si>
  <si>
    <t> Прокладка фланцевая полиэтиленовая де90</t>
  </si>
  <si>
    <t> Прокладка фланцевая полиэтиленовая де63</t>
  </si>
  <si>
    <t> Прокладка фланцевая полиэтиленовая де50</t>
  </si>
  <si>
    <t> Подключение к существующей сети d=90мм</t>
  </si>
  <si>
    <t>Подключение к проектируемой сети с помощью розетки 90*25мм.</t>
  </si>
  <si>
    <t> Подключение к проектируемой сети с помощью розетки 50*25мм</t>
  </si>
  <si>
    <t> Строительство фундамента из гравия толщиной 120мм.</t>
  </si>
  <si>
    <r>
      <t> Разбрасывание битума по основанию дороги 4,12тн/1000м</t>
    </r>
    <r>
      <rPr>
        <sz val="12"/>
        <color theme="1"/>
        <rFont val="Calibri"/>
        <family val="2"/>
        <charset val="204"/>
      </rPr>
      <t> ²</t>
    </r>
  </si>
  <si>
    <r>
      <t xml:space="preserve"> Реализация крышки H=6см</t>
    </r>
    <r>
      <rPr>
        <sz val="12"/>
        <color theme="1"/>
        <rFont val="Calibri"/>
        <family val="2"/>
        <charset val="204"/>
      </rPr>
      <t> из крупнозернистой а/бетонной смеси</t>
    </r>
  </si>
  <si>
    <r>
      <t xml:space="preserve"> Реализация крышки H=3см</t>
    </r>
    <r>
      <rPr>
        <sz val="12"/>
        <color theme="1"/>
        <rFont val="Calibri"/>
        <family val="2"/>
        <charset val="204"/>
      </rPr>
      <t> мелкозернистая "В" тип А/бетонная смесь</t>
    </r>
  </si>
  <si>
    <t> Подключение к проектируемой сети с помощью розетки 50*50мм</t>
  </si>
  <si>
    <t> Строительство основания гидрометрического колодца из бетона класса В-7,5</t>
  </si>
  <si>
    <t> Утепление стен и входа из пенополистирола</t>
  </si>
  <si>
    <t> Установка клапана d=20мм</t>
  </si>
  <si>
    <t>Установка фильтра d=20мм</t>
  </si>
  <si>
    <t> Установка счетчика воды d=20мм</t>
  </si>
  <si>
    <t> Глиняный подготовительный слой толщиной 100мм.</t>
  </si>
  <si>
    <t> Красный шлак</t>
  </si>
  <si>
    <t> Уголок металлический d=36*3мм</t>
  </si>
  <si>
    <t> Утепление труб готовыми трубами "ТЕРМАФЛЕКС" d=20мм</t>
  </si>
  <si>
    <t> улица Амбарцумяна</t>
  </si>
  <si>
    <t> Улицы Баграмяна, Зограпа, Саиняна</t>
  </si>
  <si>
    <t> Улицы Налбандяна и Хачатряна</t>
  </si>
  <si>
    <t> 3-я улица 1-го микрорайона</t>
  </si>
  <si>
    <r>
      <t xml:space="preserve"> Разработка траншеи</t>
    </r>
    <r>
      <rPr>
        <sz val="14"/>
        <color theme="1"/>
        <rFont val="Arial Armenian"/>
        <family val="2"/>
      </rPr>
      <t> В:</t>
    </r>
    <r>
      <rPr>
        <sz val="12"/>
        <color theme="1"/>
        <rFont val="Arial Armenian"/>
        <family val="2"/>
      </rPr>
      <t xml:space="preserve"> в порядке земля с экскаватором</t>
    </r>
  </si>
  <si>
    <t> Сливной клапан d=32мм</t>
  </si>
  <si>
    <t> Вентилятор d=50мм</t>
  </si>
  <si>
    <t> Колодец (206 шт.)</t>
  </si>
  <si>
    <t> Монтаж предварительно смонтированного наблюдательного колодца</t>
  </si>
  <si>
    <t> Всего в %</t>
  </si>
  <si>
    <t xml:space="preserve"> Вот и все</t>
  </si>
  <si>
    <t xml:space="preserve">ТЕХНИЧЕСКИЙ ЛИСТ* НА СТРОИТЕЛЬСТВО ЛИНИИ ПИТЬЕВОЙ ВОДЫ ДЛЯ ОБЩИНЫ ГАРНИ КОТАЙКСКОГО РАЙОНА 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</si>
</sst>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 Armenian"/>
      <family val="2"/>
    </font>
    <font>
      <b/>
      <sz val="12"/>
      <color theme="1"/>
      <name val="Arial Armenian"/>
      <family val="2"/>
    </font>
    <font>
      <sz val="12"/>
      <color theme="1"/>
      <name val="Calibri"/>
      <family val="2"/>
      <charset val="204"/>
    </font>
    <font>
      <b/>
      <sz val="18"/>
      <color theme="1"/>
      <name val="Arial Armenian"/>
      <family val="2"/>
    </font>
    <font>
      <b/>
      <sz val="14"/>
      <color theme="1"/>
      <name val="Arial Armenian"/>
      <family val="2"/>
    </font>
    <font>
      <b/>
      <sz val="16"/>
      <color theme="1"/>
      <name val="Arial Armenian"/>
      <family val="2"/>
    </font>
    <font>
      <sz val="14"/>
      <color theme="1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9" fontId="5" fillId="0" borderId="0" xfId="0" applyNumberFormat="1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164" fontId="1" fillId="2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2"/>
  <sheetViews>
    <sheetView tabSelected="1" zoomScaleNormal="100" workbookViewId="0">
      <selection activeCell="F165" sqref="F165"/>
    </sheetView>
  </sheetViews>
  <sheetFormatPr defaultRowHeight="15" x14ac:dyDescent="0.2"/>
  <cols>
    <col min="1" max="1" width="5.42578125" style="1" customWidth="1"/>
    <col min="2" max="2" width="47.85546875" style="1" customWidth="1"/>
    <col min="3" max="3" width="12" style="1" customWidth="1"/>
    <col min="4" max="4" width="12" style="35" customWidth="1"/>
    <col min="5" max="5" width="13.5703125" style="1" customWidth="1"/>
    <col min="6" max="6" width="17.42578125" style="1" customWidth="1"/>
    <col min="7" max="7" width="16.42578125" style="1" customWidth="1"/>
    <col min="8" max="8" width="11.42578125" style="1" customWidth="1"/>
    <col min="9" max="9" width="15.140625" style="1" customWidth="1"/>
    <col min="10" max="10" width="9.140625" style="1"/>
    <col min="11" max="11" width="13.85546875" style="1" customWidth="1"/>
    <col min="12" max="13" width="9.140625" style="1"/>
    <col min="14" max="14" width="12.7109375" style="1" customWidth="1"/>
    <col min="15" max="15" width="10.5703125" style="1" customWidth="1"/>
    <col min="16" max="16" width="11.140625" style="1" customWidth="1"/>
    <col min="17" max="17" width="13.140625" style="1" customWidth="1"/>
    <col min="18" max="16384" width="9.140625" style="1"/>
  </cols>
  <sheetData>
    <row r="1" spans="1:19" ht="93" customHeight="1" thickBot="1" x14ac:dyDescent="0.35">
      <c r="A1" s="71" t="s">
        <v>105</v>
      </c>
      <c r="B1" s="72"/>
      <c r="C1" s="72"/>
      <c r="D1" s="72"/>
      <c r="E1" s="72"/>
      <c r="F1" s="72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9" s="2" customFormat="1" ht="17.25" customHeight="1" x14ac:dyDescent="0.25">
      <c r="A2" s="58" t="s">
        <v>7</v>
      </c>
      <c r="B2" s="60" t="s">
        <v>0</v>
      </c>
      <c r="C2" s="60" t="s">
        <v>2</v>
      </c>
      <c r="D2" s="62" t="s">
        <v>1</v>
      </c>
      <c r="E2" s="60" t="s">
        <v>8</v>
      </c>
      <c r="F2" s="64" t="s">
        <v>9</v>
      </c>
      <c r="N2" s="9"/>
      <c r="O2" s="9"/>
      <c r="P2" s="9"/>
      <c r="Q2" s="9"/>
      <c r="R2" s="9"/>
      <c r="S2" s="9"/>
    </row>
    <row r="3" spans="1:19" s="2" customFormat="1" ht="17.25" customHeight="1" x14ac:dyDescent="0.25">
      <c r="A3" s="59"/>
      <c r="B3" s="61"/>
      <c r="C3" s="61"/>
      <c r="D3" s="63"/>
      <c r="E3" s="61"/>
      <c r="F3" s="65"/>
    </row>
    <row r="4" spans="1:19" s="2" customFormat="1" ht="23.25" customHeight="1" x14ac:dyDescent="0.25">
      <c r="A4" s="59"/>
      <c r="B4" s="61"/>
      <c r="C4" s="61"/>
      <c r="D4" s="63"/>
      <c r="E4" s="61"/>
      <c r="F4" s="65"/>
    </row>
    <row r="5" spans="1:19" ht="19.5" customHeight="1" thickBot="1" x14ac:dyDescent="0.25">
      <c r="A5" s="15">
        <v>1</v>
      </c>
      <c r="B5" s="16">
        <v>3</v>
      </c>
      <c r="C5" s="16">
        <v>4</v>
      </c>
      <c r="D5" s="33">
        <v>5</v>
      </c>
      <c r="E5" s="16">
        <v>6</v>
      </c>
      <c r="F5" s="17">
        <v>7</v>
      </c>
    </row>
    <row r="6" spans="1:19" ht="27" customHeight="1" x14ac:dyDescent="0.2">
      <c r="A6" s="14"/>
      <c r="B6" s="52" t="s">
        <v>94</v>
      </c>
      <c r="C6" s="53"/>
      <c r="D6" s="54"/>
      <c r="E6" s="14"/>
      <c r="F6" s="14"/>
    </row>
    <row r="7" spans="1:19" ht="33.75" customHeight="1" x14ac:dyDescent="0.2">
      <c r="A7" s="36">
        <v>1</v>
      </c>
      <c r="B7" s="11" t="s">
        <v>16</v>
      </c>
      <c r="C7" s="7" t="s">
        <v>15</v>
      </c>
      <c r="D7" s="22">
        <v>3.1059999999999999</v>
      </c>
      <c r="E7" s="4"/>
      <c r="F7" s="4"/>
    </row>
    <row r="8" spans="1:19" ht="33.75" customHeight="1" x14ac:dyDescent="0.2">
      <c r="A8" s="31">
        <f>A7+1</f>
        <v>2</v>
      </c>
      <c r="B8" s="11" t="s">
        <v>17</v>
      </c>
      <c r="C8" s="36" t="s">
        <v>4</v>
      </c>
      <c r="D8" s="26">
        <v>196</v>
      </c>
      <c r="E8" s="4"/>
      <c r="F8" s="4"/>
    </row>
    <row r="9" spans="1:19" ht="24" customHeight="1" x14ac:dyDescent="0.2">
      <c r="A9" s="36">
        <f t="shared" ref="A9:A74" si="0">A8+1</f>
        <v>3</v>
      </c>
      <c r="B9" s="28" t="s">
        <v>47</v>
      </c>
      <c r="C9" s="36" t="s">
        <v>15</v>
      </c>
      <c r="D9" s="22">
        <v>2.706</v>
      </c>
      <c r="E9" s="4"/>
      <c r="F9" s="4"/>
    </row>
    <row r="10" spans="1:19" ht="33.75" customHeight="1" x14ac:dyDescent="0.2">
      <c r="A10" s="36">
        <f t="shared" si="0"/>
        <v>4</v>
      </c>
      <c r="B10" s="28" t="s">
        <v>48</v>
      </c>
      <c r="C10" s="36" t="s">
        <v>13</v>
      </c>
      <c r="D10" s="26">
        <v>1013.2</v>
      </c>
      <c r="E10" s="4"/>
      <c r="F10" s="4"/>
    </row>
    <row r="11" spans="1:19" ht="24" customHeight="1" x14ac:dyDescent="0.2">
      <c r="A11" s="36">
        <f t="shared" si="0"/>
        <v>5</v>
      </c>
      <c r="B11" s="28" t="s">
        <v>18</v>
      </c>
      <c r="C11" s="36" t="s">
        <v>4</v>
      </c>
      <c r="D11" s="26">
        <v>196</v>
      </c>
      <c r="E11" s="4"/>
      <c r="F11" s="4"/>
      <c r="H11" s="6"/>
    </row>
    <row r="12" spans="1:19" s="3" customFormat="1" ht="33.75" customHeight="1" x14ac:dyDescent="0.25">
      <c r="A12" s="36">
        <f t="shared" si="0"/>
        <v>6</v>
      </c>
      <c r="B12" s="28" t="s">
        <v>45</v>
      </c>
      <c r="C12" s="36" t="s">
        <v>4</v>
      </c>
      <c r="D12" s="26">
        <v>392</v>
      </c>
      <c r="E12" s="4"/>
      <c r="F12" s="4"/>
      <c r="G12" s="25"/>
    </row>
    <row r="13" spans="1:19" s="3" customFormat="1" ht="49.5" customHeight="1" x14ac:dyDescent="0.25">
      <c r="A13" s="36">
        <f t="shared" si="0"/>
        <v>7</v>
      </c>
      <c r="B13" s="28" t="s">
        <v>19</v>
      </c>
      <c r="C13" s="36" t="s">
        <v>14</v>
      </c>
      <c r="D13" s="26">
        <v>20</v>
      </c>
      <c r="E13" s="12"/>
      <c r="F13" s="4"/>
    </row>
    <row r="14" spans="1:19" s="3" customFormat="1" ht="49.5" customHeight="1" x14ac:dyDescent="0.25">
      <c r="A14" s="36">
        <f t="shared" si="0"/>
        <v>8</v>
      </c>
      <c r="B14" s="28" t="s">
        <v>20</v>
      </c>
      <c r="C14" s="36" t="s">
        <v>14</v>
      </c>
      <c r="D14" s="26">
        <v>1234</v>
      </c>
      <c r="E14" s="12"/>
      <c r="F14" s="4"/>
    </row>
    <row r="15" spans="1:19" s="3" customFormat="1" ht="49.5" customHeight="1" x14ac:dyDescent="0.25">
      <c r="A15" s="36">
        <f t="shared" si="0"/>
        <v>9</v>
      </c>
      <c r="B15" s="28" t="s">
        <v>21</v>
      </c>
      <c r="C15" s="36" t="s">
        <v>14</v>
      </c>
      <c r="D15" s="26">
        <v>1750</v>
      </c>
      <c r="E15" s="12"/>
      <c r="F15" s="4"/>
    </row>
    <row r="16" spans="1:19" s="3" customFormat="1" ht="49.5" customHeight="1" x14ac:dyDescent="0.25">
      <c r="A16" s="36">
        <f t="shared" si="0"/>
        <v>10</v>
      </c>
      <c r="B16" s="28" t="s">
        <v>22</v>
      </c>
      <c r="C16" s="36" t="s">
        <v>14</v>
      </c>
      <c r="D16" s="26">
        <v>240</v>
      </c>
      <c r="E16" s="12"/>
      <c r="F16" s="4"/>
    </row>
    <row r="17" spans="1:7" s="3" customFormat="1" ht="33.75" customHeight="1" x14ac:dyDescent="0.25">
      <c r="A17" s="36">
        <f t="shared" si="0"/>
        <v>11</v>
      </c>
      <c r="B17" s="28" t="s">
        <v>46</v>
      </c>
      <c r="C17" s="36" t="s">
        <v>12</v>
      </c>
      <c r="D17" s="26">
        <v>33.56</v>
      </c>
      <c r="E17" s="12"/>
      <c r="F17" s="4"/>
    </row>
    <row r="18" spans="1:7" s="3" customFormat="1" ht="33.75" customHeight="1" x14ac:dyDescent="0.25">
      <c r="A18" s="36">
        <f t="shared" si="0"/>
        <v>12</v>
      </c>
      <c r="B18" s="11" t="s">
        <v>23</v>
      </c>
      <c r="C18" s="26" t="s">
        <v>11</v>
      </c>
      <c r="D18" s="26">
        <v>1</v>
      </c>
      <c r="E18" s="4"/>
      <c r="F18" s="4"/>
    </row>
    <row r="19" spans="1:7" s="3" customFormat="1" ht="33.75" customHeight="1" x14ac:dyDescent="0.25">
      <c r="A19" s="36">
        <f t="shared" si="0"/>
        <v>13</v>
      </c>
      <c r="B19" s="11" t="s">
        <v>24</v>
      </c>
      <c r="C19" s="26" t="s">
        <v>11</v>
      </c>
      <c r="D19" s="26">
        <v>7</v>
      </c>
      <c r="E19" s="4"/>
      <c r="F19" s="4"/>
    </row>
    <row r="20" spans="1:7" s="3" customFormat="1" ht="24" customHeight="1" x14ac:dyDescent="0.25">
      <c r="A20" s="36">
        <f t="shared" si="0"/>
        <v>14</v>
      </c>
      <c r="B20" s="28" t="s">
        <v>25</v>
      </c>
      <c r="C20" s="36" t="s">
        <v>11</v>
      </c>
      <c r="D20" s="26">
        <v>16</v>
      </c>
      <c r="E20" s="4"/>
      <c r="F20" s="4"/>
    </row>
    <row r="21" spans="1:7" s="3" customFormat="1" ht="24" customHeight="1" x14ac:dyDescent="0.25">
      <c r="A21" s="36">
        <f t="shared" si="0"/>
        <v>15</v>
      </c>
      <c r="B21" s="28" t="s">
        <v>26</v>
      </c>
      <c r="C21" s="36" t="s">
        <v>11</v>
      </c>
      <c r="D21" s="13">
        <v>8</v>
      </c>
      <c r="E21" s="4"/>
      <c r="F21" s="4"/>
    </row>
    <row r="22" spans="1:7" s="3" customFormat="1" ht="24" customHeight="1" x14ac:dyDescent="0.25">
      <c r="A22" s="36">
        <f t="shared" si="0"/>
        <v>16</v>
      </c>
      <c r="B22" s="28" t="s">
        <v>27</v>
      </c>
      <c r="C22" s="36" t="s">
        <v>11</v>
      </c>
      <c r="D22" s="13">
        <v>1</v>
      </c>
      <c r="E22" s="4"/>
      <c r="F22" s="4"/>
    </row>
    <row r="23" spans="1:7" s="3" customFormat="1" ht="24" customHeight="1" x14ac:dyDescent="0.25">
      <c r="A23" s="36">
        <f t="shared" si="0"/>
        <v>17</v>
      </c>
      <c r="B23" s="28" t="s">
        <v>28</v>
      </c>
      <c r="C23" s="36" t="s">
        <v>11</v>
      </c>
      <c r="D23" s="13">
        <v>7</v>
      </c>
      <c r="E23" s="4"/>
      <c r="F23" s="4"/>
      <c r="G23" s="25"/>
    </row>
    <row r="24" spans="1:7" s="3" customFormat="1" ht="24" customHeight="1" x14ac:dyDescent="0.25">
      <c r="A24" s="36">
        <f t="shared" si="0"/>
        <v>18</v>
      </c>
      <c r="B24" s="28" t="s">
        <v>29</v>
      </c>
      <c r="C24" s="36" t="s">
        <v>11</v>
      </c>
      <c r="D24" s="26">
        <v>2</v>
      </c>
      <c r="E24" s="4"/>
      <c r="F24" s="4"/>
    </row>
    <row r="25" spans="1:7" s="3" customFormat="1" ht="33.75" customHeight="1" x14ac:dyDescent="0.25">
      <c r="A25" s="36">
        <f t="shared" si="0"/>
        <v>19</v>
      </c>
      <c r="B25" s="28" t="s">
        <v>30</v>
      </c>
      <c r="C25" s="5" t="s">
        <v>11</v>
      </c>
      <c r="D25" s="13">
        <v>2</v>
      </c>
      <c r="E25" s="4"/>
      <c r="F25" s="4"/>
    </row>
    <row r="26" spans="1:7" s="3" customFormat="1" ht="36.75" customHeight="1" x14ac:dyDescent="0.25">
      <c r="A26" s="36">
        <f t="shared" si="0"/>
        <v>20</v>
      </c>
      <c r="B26" s="28" t="s">
        <v>31</v>
      </c>
      <c r="C26" s="5" t="s">
        <v>11</v>
      </c>
      <c r="D26" s="13">
        <v>14</v>
      </c>
      <c r="E26" s="4"/>
      <c r="F26" s="4"/>
    </row>
    <row r="27" spans="1:7" s="3" customFormat="1" ht="23.25" customHeight="1" x14ac:dyDescent="0.25">
      <c r="A27" s="36"/>
      <c r="B27" s="38" t="s">
        <v>32</v>
      </c>
      <c r="C27" s="5"/>
      <c r="D27" s="13"/>
      <c r="E27" s="4"/>
      <c r="F27" s="4"/>
    </row>
    <row r="28" spans="1:7" s="3" customFormat="1" ht="39" customHeight="1" x14ac:dyDescent="0.25">
      <c r="A28" s="36">
        <f>A26+1</f>
        <v>21</v>
      </c>
      <c r="B28" s="28" t="s">
        <v>33</v>
      </c>
      <c r="C28" s="36" t="s">
        <v>4</v>
      </c>
      <c r="D28" s="26">
        <v>2.6</v>
      </c>
      <c r="E28" s="4"/>
      <c r="F28" s="4"/>
    </row>
    <row r="29" spans="1:7" s="3" customFormat="1" ht="33.75" customHeight="1" x14ac:dyDescent="0.25">
      <c r="A29" s="36">
        <f t="shared" si="0"/>
        <v>22</v>
      </c>
      <c r="B29" s="27" t="s">
        <v>102</v>
      </c>
      <c r="C29" s="5" t="s">
        <v>4</v>
      </c>
      <c r="D29" s="7">
        <v>9.2200000000000006</v>
      </c>
      <c r="E29" s="4"/>
      <c r="F29" s="4"/>
    </row>
    <row r="30" spans="1:7" s="3" customFormat="1" ht="24" customHeight="1" x14ac:dyDescent="0.25">
      <c r="A30" s="36">
        <f t="shared" si="0"/>
        <v>23</v>
      </c>
      <c r="B30" s="28" t="s">
        <v>36</v>
      </c>
      <c r="C30" s="36" t="s">
        <v>11</v>
      </c>
      <c r="D30" s="13">
        <v>8</v>
      </c>
      <c r="E30" s="4"/>
      <c r="F30" s="4"/>
    </row>
    <row r="31" spans="1:7" s="3" customFormat="1" ht="24" customHeight="1" x14ac:dyDescent="0.25">
      <c r="A31" s="36">
        <f t="shared" si="0"/>
        <v>24</v>
      </c>
      <c r="B31" s="28" t="s">
        <v>34</v>
      </c>
      <c r="C31" s="5" t="s">
        <v>11</v>
      </c>
      <c r="D31" s="13">
        <v>8</v>
      </c>
      <c r="E31" s="4"/>
      <c r="F31" s="4"/>
    </row>
    <row r="32" spans="1:7" s="3" customFormat="1" ht="24" customHeight="1" x14ac:dyDescent="0.25">
      <c r="A32" s="36">
        <f t="shared" si="0"/>
        <v>25</v>
      </c>
      <c r="B32" s="28" t="s">
        <v>35</v>
      </c>
      <c r="C32" s="5" t="s">
        <v>11</v>
      </c>
      <c r="D32" s="13">
        <v>8</v>
      </c>
      <c r="E32" s="4"/>
      <c r="F32" s="4"/>
    </row>
    <row r="33" spans="1:7" s="3" customFormat="1" ht="33.75" customHeight="1" x14ac:dyDescent="0.25">
      <c r="A33" s="36">
        <f t="shared" si="0"/>
        <v>26</v>
      </c>
      <c r="B33" s="27" t="s">
        <v>37</v>
      </c>
      <c r="C33" s="5" t="s">
        <v>13</v>
      </c>
      <c r="D33" s="29">
        <v>0.24</v>
      </c>
      <c r="E33" s="4"/>
      <c r="F33" s="4"/>
    </row>
    <row r="34" spans="1:7" s="3" customFormat="1" ht="33.75" customHeight="1" x14ac:dyDescent="0.25">
      <c r="A34" s="36">
        <f t="shared" si="0"/>
        <v>27</v>
      </c>
      <c r="B34" s="28" t="s">
        <v>38</v>
      </c>
      <c r="C34" s="36" t="s">
        <v>14</v>
      </c>
      <c r="D34" s="26">
        <v>112</v>
      </c>
      <c r="E34" s="4"/>
      <c r="F34" s="4"/>
    </row>
    <row r="35" spans="1:7" s="3" customFormat="1" ht="24" customHeight="1" x14ac:dyDescent="0.25">
      <c r="A35" s="44">
        <f t="shared" si="0"/>
        <v>28</v>
      </c>
      <c r="B35" s="28" t="s">
        <v>41</v>
      </c>
      <c r="C35" s="36" t="s">
        <v>40</v>
      </c>
      <c r="D35" s="13">
        <v>2</v>
      </c>
      <c r="E35" s="4"/>
      <c r="F35" s="4"/>
    </row>
    <row r="36" spans="1:7" s="32" customFormat="1" ht="30" customHeight="1" x14ac:dyDescent="0.25">
      <c r="A36" s="44">
        <f t="shared" si="0"/>
        <v>29</v>
      </c>
      <c r="B36" s="28" t="s">
        <v>42</v>
      </c>
      <c r="C36" s="36" t="s">
        <v>40</v>
      </c>
      <c r="D36" s="13">
        <v>1</v>
      </c>
      <c r="E36" s="4"/>
      <c r="F36" s="4"/>
    </row>
    <row r="37" spans="1:7" s="3" customFormat="1" ht="35.25" customHeight="1" x14ac:dyDescent="0.25">
      <c r="A37" s="36">
        <f t="shared" si="0"/>
        <v>30</v>
      </c>
      <c r="B37" s="27" t="s">
        <v>43</v>
      </c>
      <c r="C37" s="5" t="s">
        <v>40</v>
      </c>
      <c r="D37" s="30">
        <v>10</v>
      </c>
      <c r="E37" s="4"/>
      <c r="F37" s="4"/>
    </row>
    <row r="38" spans="1:7" s="3" customFormat="1" ht="39" customHeight="1" x14ac:dyDescent="0.25">
      <c r="A38" s="36">
        <f t="shared" si="0"/>
        <v>31</v>
      </c>
      <c r="B38" s="27" t="s">
        <v>44</v>
      </c>
      <c r="C38" s="5" t="s">
        <v>40</v>
      </c>
      <c r="D38" s="30">
        <v>6</v>
      </c>
      <c r="E38" s="4"/>
      <c r="F38" s="4"/>
    </row>
    <row r="39" spans="1:7" s="3" customFormat="1" ht="37.5" customHeight="1" x14ac:dyDescent="0.25">
      <c r="A39" s="36">
        <f t="shared" si="0"/>
        <v>32</v>
      </c>
      <c r="B39" s="27" t="s">
        <v>49</v>
      </c>
      <c r="C39" s="5" t="s">
        <v>10</v>
      </c>
      <c r="D39" s="7">
        <v>0.06</v>
      </c>
      <c r="E39" s="4"/>
      <c r="F39" s="4"/>
    </row>
    <row r="40" spans="1:7" s="3" customFormat="1" ht="64.5" customHeight="1" x14ac:dyDescent="0.25">
      <c r="A40" s="36">
        <f t="shared" si="0"/>
        <v>33</v>
      </c>
      <c r="B40" s="28" t="s">
        <v>50</v>
      </c>
      <c r="C40" s="36" t="s">
        <v>4</v>
      </c>
      <c r="D40" s="26">
        <v>0.8</v>
      </c>
      <c r="E40" s="4"/>
      <c r="F40" s="4"/>
    </row>
    <row r="41" spans="1:7" s="3" customFormat="1" ht="24" customHeight="1" x14ac:dyDescent="0.25">
      <c r="A41" s="36">
        <f t="shared" si="0"/>
        <v>34</v>
      </c>
      <c r="B41" s="28" t="s">
        <v>51</v>
      </c>
      <c r="C41" s="36" t="s">
        <v>3</v>
      </c>
      <c r="D41" s="26">
        <v>13</v>
      </c>
      <c r="E41" s="4"/>
      <c r="F41" s="4"/>
    </row>
    <row r="42" spans="1:7" s="42" customFormat="1" ht="24" customHeight="1" x14ac:dyDescent="0.25">
      <c r="A42" s="41">
        <v>36</v>
      </c>
      <c r="B42" s="28" t="s">
        <v>99</v>
      </c>
      <c r="C42" s="41" t="s">
        <v>11</v>
      </c>
      <c r="D42" s="26">
        <v>2</v>
      </c>
      <c r="E42" s="4"/>
      <c r="F42" s="4"/>
    </row>
    <row r="43" spans="1:7" s="45" customFormat="1" ht="24" customHeight="1" x14ac:dyDescent="0.25">
      <c r="A43" s="67" t="s">
        <v>103</v>
      </c>
      <c r="B43" s="68"/>
      <c r="C43" s="68"/>
      <c r="D43" s="68"/>
      <c r="E43" s="69"/>
      <c r="F43" s="66">
        <v>34.433</v>
      </c>
      <c r="G43" s="25"/>
    </row>
    <row r="44" spans="1:7" s="3" customFormat="1" ht="19.5" x14ac:dyDescent="0.25">
      <c r="A44" s="36"/>
      <c r="B44" s="55" t="s">
        <v>95</v>
      </c>
      <c r="C44" s="56"/>
      <c r="D44" s="57"/>
      <c r="E44" s="4"/>
      <c r="F44" s="4"/>
    </row>
    <row r="45" spans="1:7" s="3" customFormat="1" ht="33.75" customHeight="1" x14ac:dyDescent="0.25">
      <c r="A45" s="36">
        <f t="shared" si="0"/>
        <v>1</v>
      </c>
      <c r="B45" s="11" t="s">
        <v>16</v>
      </c>
      <c r="C45" s="7" t="s">
        <v>15</v>
      </c>
      <c r="D45" s="43">
        <v>1.4321999999999999</v>
      </c>
      <c r="E45" s="4"/>
      <c r="F45" s="4"/>
    </row>
    <row r="46" spans="1:7" s="40" customFormat="1" ht="33.75" customHeight="1" x14ac:dyDescent="0.25">
      <c r="A46" s="39">
        <f t="shared" si="0"/>
        <v>2</v>
      </c>
      <c r="B46" s="11" t="s">
        <v>98</v>
      </c>
      <c r="C46" s="7" t="s">
        <v>15</v>
      </c>
      <c r="D46" s="43">
        <v>0.61380000000000001</v>
      </c>
      <c r="E46" s="4"/>
      <c r="F46" s="4"/>
    </row>
    <row r="47" spans="1:7" s="3" customFormat="1" ht="33.75" customHeight="1" x14ac:dyDescent="0.25">
      <c r="A47" s="39">
        <f t="shared" si="0"/>
        <v>3</v>
      </c>
      <c r="B47" s="11" t="s">
        <v>17</v>
      </c>
      <c r="C47" s="36" t="s">
        <v>4</v>
      </c>
      <c r="D47" s="26">
        <v>163</v>
      </c>
      <c r="E47" s="4"/>
      <c r="F47" s="4"/>
    </row>
    <row r="48" spans="1:7" s="3" customFormat="1" ht="24" customHeight="1" x14ac:dyDescent="0.25">
      <c r="A48" s="36">
        <f t="shared" si="0"/>
        <v>4</v>
      </c>
      <c r="B48" s="28" t="s">
        <v>47</v>
      </c>
      <c r="C48" s="36" t="s">
        <v>15</v>
      </c>
      <c r="D48" s="22">
        <v>1.706</v>
      </c>
      <c r="E48" s="4"/>
      <c r="F48" s="4"/>
    </row>
    <row r="49" spans="1:6" s="3" customFormat="1" ht="33.75" customHeight="1" x14ac:dyDescent="0.25">
      <c r="A49" s="36">
        <f t="shared" si="0"/>
        <v>5</v>
      </c>
      <c r="B49" s="28" t="s">
        <v>48</v>
      </c>
      <c r="C49" s="36" t="s">
        <v>13</v>
      </c>
      <c r="D49" s="26">
        <v>855.1</v>
      </c>
      <c r="E49" s="4"/>
      <c r="F49" s="4"/>
    </row>
    <row r="50" spans="1:6" s="3" customFormat="1" ht="24" customHeight="1" x14ac:dyDescent="0.25">
      <c r="A50" s="36">
        <f t="shared" si="0"/>
        <v>6</v>
      </c>
      <c r="B50" s="28" t="s">
        <v>18</v>
      </c>
      <c r="C50" s="36" t="s">
        <v>4</v>
      </c>
      <c r="D50" s="26">
        <v>163</v>
      </c>
      <c r="E50" s="4"/>
      <c r="F50" s="4"/>
    </row>
    <row r="51" spans="1:6" s="3" customFormat="1" ht="39.75" customHeight="1" x14ac:dyDescent="0.25">
      <c r="A51" s="36">
        <f t="shared" si="0"/>
        <v>7</v>
      </c>
      <c r="B51" s="28" t="s">
        <v>45</v>
      </c>
      <c r="C51" s="36" t="s">
        <v>4</v>
      </c>
      <c r="D51" s="26">
        <v>330</v>
      </c>
      <c r="E51" s="4"/>
      <c r="F51" s="4"/>
    </row>
    <row r="52" spans="1:6" s="3" customFormat="1" ht="48.75" customHeight="1" x14ac:dyDescent="0.25">
      <c r="A52" s="36">
        <f t="shared" si="0"/>
        <v>8</v>
      </c>
      <c r="B52" s="28" t="s">
        <v>20</v>
      </c>
      <c r="C52" s="36" t="s">
        <v>14</v>
      </c>
      <c r="D52" s="26">
        <v>540</v>
      </c>
      <c r="E52" s="4"/>
      <c r="F52" s="4"/>
    </row>
    <row r="53" spans="1:6" s="3" customFormat="1" ht="48.75" customHeight="1" x14ac:dyDescent="0.25">
      <c r="A53" s="36">
        <f t="shared" si="0"/>
        <v>9</v>
      </c>
      <c r="B53" s="28" t="s">
        <v>21</v>
      </c>
      <c r="C53" s="36" t="s">
        <v>14</v>
      </c>
      <c r="D53" s="26">
        <v>786</v>
      </c>
      <c r="E53" s="4"/>
      <c r="F53" s="4"/>
    </row>
    <row r="54" spans="1:6" s="3" customFormat="1" ht="48.75" customHeight="1" x14ac:dyDescent="0.25">
      <c r="A54" s="36">
        <f t="shared" si="0"/>
        <v>10</v>
      </c>
      <c r="B54" s="28" t="s">
        <v>22</v>
      </c>
      <c r="C54" s="36" t="s">
        <v>14</v>
      </c>
      <c r="D54" s="26">
        <v>881</v>
      </c>
      <c r="E54" s="4"/>
      <c r="F54" s="4"/>
    </row>
    <row r="55" spans="1:6" s="3" customFormat="1" ht="48.75" customHeight="1" x14ac:dyDescent="0.25">
      <c r="A55" s="36">
        <f t="shared" si="0"/>
        <v>11</v>
      </c>
      <c r="B55" s="28" t="s">
        <v>52</v>
      </c>
      <c r="C55" s="36" t="s">
        <v>14</v>
      </c>
      <c r="D55" s="26">
        <v>328</v>
      </c>
      <c r="E55" s="4"/>
      <c r="F55" s="4"/>
    </row>
    <row r="56" spans="1:6" s="3" customFormat="1" ht="33.75" customHeight="1" x14ac:dyDescent="0.25">
      <c r="A56" s="36">
        <f t="shared" si="0"/>
        <v>12</v>
      </c>
      <c r="B56" s="28" t="s">
        <v>61</v>
      </c>
      <c r="C56" s="36" t="s">
        <v>12</v>
      </c>
      <c r="D56" s="26">
        <v>25.35</v>
      </c>
      <c r="E56" s="4"/>
      <c r="F56" s="4"/>
    </row>
    <row r="57" spans="1:6" s="3" customFormat="1" ht="33.75" customHeight="1" x14ac:dyDescent="0.25">
      <c r="A57" s="36">
        <f t="shared" si="0"/>
        <v>13</v>
      </c>
      <c r="B57" s="11" t="s">
        <v>53</v>
      </c>
      <c r="C57" s="26" t="s">
        <v>11</v>
      </c>
      <c r="D57" s="26">
        <v>1</v>
      </c>
      <c r="E57" s="4"/>
      <c r="F57" s="4"/>
    </row>
    <row r="58" spans="1:6" s="32" customFormat="1" ht="33.75" customHeight="1" x14ac:dyDescent="0.25">
      <c r="A58" s="36">
        <f t="shared" si="0"/>
        <v>14</v>
      </c>
      <c r="B58" s="11" t="s">
        <v>24</v>
      </c>
      <c r="C58" s="26" t="s">
        <v>11</v>
      </c>
      <c r="D58" s="26">
        <v>1</v>
      </c>
      <c r="E58" s="4"/>
      <c r="F58" s="4"/>
    </row>
    <row r="59" spans="1:6" s="3" customFormat="1" ht="30.75" customHeight="1" x14ac:dyDescent="0.25">
      <c r="A59" s="36">
        <f t="shared" si="0"/>
        <v>15</v>
      </c>
      <c r="B59" s="28" t="s">
        <v>25</v>
      </c>
      <c r="C59" s="36" t="s">
        <v>11</v>
      </c>
      <c r="D59" s="26">
        <v>3</v>
      </c>
      <c r="E59" s="4"/>
      <c r="F59" s="4"/>
    </row>
    <row r="60" spans="1:6" s="3" customFormat="1" ht="24" customHeight="1" x14ac:dyDescent="0.25">
      <c r="A60" s="36">
        <f t="shared" si="0"/>
        <v>16</v>
      </c>
      <c r="B60" s="28" t="s">
        <v>54</v>
      </c>
      <c r="C60" s="36" t="s">
        <v>11</v>
      </c>
      <c r="D60" s="13">
        <v>1</v>
      </c>
      <c r="E60" s="4"/>
      <c r="F60" s="4"/>
    </row>
    <row r="61" spans="1:6" s="3" customFormat="1" ht="24" customHeight="1" x14ac:dyDescent="0.25">
      <c r="A61" s="36">
        <f t="shared" si="0"/>
        <v>17</v>
      </c>
      <c r="B61" s="28" t="s">
        <v>27</v>
      </c>
      <c r="C61" s="36" t="s">
        <v>11</v>
      </c>
      <c r="D61" s="13">
        <v>1</v>
      </c>
      <c r="E61" s="4"/>
      <c r="F61" s="4"/>
    </row>
    <row r="62" spans="1:6" s="3" customFormat="1" ht="24" customHeight="1" x14ac:dyDescent="0.25">
      <c r="A62" s="36">
        <f t="shared" si="0"/>
        <v>18</v>
      </c>
      <c r="B62" s="28" t="s">
        <v>55</v>
      </c>
      <c r="C62" s="36" t="s">
        <v>11</v>
      </c>
      <c r="D62" s="13">
        <v>1</v>
      </c>
      <c r="E62" s="4"/>
      <c r="F62" s="4"/>
    </row>
    <row r="63" spans="1:6" s="3" customFormat="1" ht="24.75" customHeight="1" x14ac:dyDescent="0.25">
      <c r="A63" s="36">
        <f t="shared" si="0"/>
        <v>19</v>
      </c>
      <c r="B63" s="28" t="s">
        <v>29</v>
      </c>
      <c r="C63" s="36" t="s">
        <v>11</v>
      </c>
      <c r="D63" s="26">
        <v>1</v>
      </c>
      <c r="E63" s="4"/>
      <c r="F63" s="4"/>
    </row>
    <row r="64" spans="1:6" s="3" customFormat="1" ht="37.5" customHeight="1" x14ac:dyDescent="0.25">
      <c r="A64" s="36">
        <f t="shared" si="0"/>
        <v>20</v>
      </c>
      <c r="B64" s="28" t="s">
        <v>56</v>
      </c>
      <c r="C64" s="5" t="s">
        <v>11</v>
      </c>
      <c r="D64" s="13">
        <v>2</v>
      </c>
      <c r="E64" s="4"/>
      <c r="F64" s="4"/>
    </row>
    <row r="65" spans="1:6" s="3" customFormat="1" ht="29.25" customHeight="1" x14ac:dyDescent="0.25">
      <c r="A65" s="36">
        <f t="shared" si="0"/>
        <v>21</v>
      </c>
      <c r="B65" s="28" t="s">
        <v>31</v>
      </c>
      <c r="C65" s="5" t="s">
        <v>11</v>
      </c>
      <c r="D65" s="13">
        <v>2</v>
      </c>
      <c r="E65" s="4"/>
      <c r="F65" s="4"/>
    </row>
    <row r="66" spans="1:6" s="3" customFormat="1" ht="24" customHeight="1" x14ac:dyDescent="0.25">
      <c r="A66" s="36"/>
      <c r="B66" s="38" t="s">
        <v>32</v>
      </c>
      <c r="C66" s="5"/>
      <c r="D66" s="13"/>
      <c r="E66" s="4"/>
      <c r="F66" s="4"/>
    </row>
    <row r="67" spans="1:6" s="3" customFormat="1" ht="33.75" customHeight="1" x14ac:dyDescent="0.25">
      <c r="A67" s="36">
        <f>A65+1</f>
        <v>22</v>
      </c>
      <c r="B67" s="28" t="s">
        <v>33</v>
      </c>
      <c r="C67" s="36" t="s">
        <v>4</v>
      </c>
      <c r="D67" s="26">
        <v>1.7</v>
      </c>
      <c r="E67" s="4"/>
      <c r="F67" s="4"/>
    </row>
    <row r="68" spans="1:6" s="3" customFormat="1" ht="33.75" customHeight="1" x14ac:dyDescent="0.25">
      <c r="A68" s="36">
        <f t="shared" si="0"/>
        <v>23</v>
      </c>
      <c r="B68" s="27" t="s">
        <v>102</v>
      </c>
      <c r="C68" s="5" t="s">
        <v>4</v>
      </c>
      <c r="D68" s="7">
        <v>5.79</v>
      </c>
      <c r="E68" s="4"/>
      <c r="F68" s="4"/>
    </row>
    <row r="69" spans="1:6" s="3" customFormat="1" ht="24" customHeight="1" x14ac:dyDescent="0.25">
      <c r="A69" s="36">
        <f t="shared" si="0"/>
        <v>24</v>
      </c>
      <c r="B69" s="28" t="s">
        <v>36</v>
      </c>
      <c r="C69" s="36" t="s">
        <v>11</v>
      </c>
      <c r="D69" s="13">
        <v>5</v>
      </c>
      <c r="E69" s="4"/>
      <c r="F69" s="4"/>
    </row>
    <row r="70" spans="1:6" s="3" customFormat="1" ht="24" customHeight="1" x14ac:dyDescent="0.25">
      <c r="A70" s="36">
        <f t="shared" si="0"/>
        <v>25</v>
      </c>
      <c r="B70" s="28" t="s">
        <v>34</v>
      </c>
      <c r="C70" s="5" t="s">
        <v>11</v>
      </c>
      <c r="D70" s="13">
        <v>5</v>
      </c>
      <c r="E70" s="4"/>
      <c r="F70" s="4"/>
    </row>
    <row r="71" spans="1:6" s="3" customFormat="1" ht="24" customHeight="1" x14ac:dyDescent="0.25">
      <c r="A71" s="36">
        <f t="shared" si="0"/>
        <v>26</v>
      </c>
      <c r="B71" s="28" t="s">
        <v>35</v>
      </c>
      <c r="C71" s="5" t="s">
        <v>11</v>
      </c>
      <c r="D71" s="13">
        <v>5</v>
      </c>
      <c r="E71" s="4"/>
      <c r="F71" s="4"/>
    </row>
    <row r="72" spans="1:6" s="3" customFormat="1" ht="39" customHeight="1" x14ac:dyDescent="0.25">
      <c r="A72" s="36">
        <f t="shared" si="0"/>
        <v>27</v>
      </c>
      <c r="B72" s="27" t="s">
        <v>37</v>
      </c>
      <c r="C72" s="5" t="s">
        <v>13</v>
      </c>
      <c r="D72" s="29">
        <v>0.15</v>
      </c>
      <c r="E72" s="4"/>
      <c r="F72" s="4"/>
    </row>
    <row r="73" spans="1:6" s="3" customFormat="1" ht="33.75" customHeight="1" x14ac:dyDescent="0.25">
      <c r="A73" s="36">
        <f t="shared" si="0"/>
        <v>28</v>
      </c>
      <c r="B73" s="28" t="s">
        <v>38</v>
      </c>
      <c r="C73" s="36" t="s">
        <v>14</v>
      </c>
      <c r="D73" s="26">
        <v>679</v>
      </c>
      <c r="E73" s="4"/>
      <c r="F73" s="4"/>
    </row>
    <row r="74" spans="1:6" s="3" customFormat="1" ht="24" customHeight="1" x14ac:dyDescent="0.25">
      <c r="A74" s="44">
        <f t="shared" si="0"/>
        <v>29</v>
      </c>
      <c r="B74" s="28" t="s">
        <v>41</v>
      </c>
      <c r="C74" s="36" t="s">
        <v>40</v>
      </c>
      <c r="D74" s="13">
        <v>2</v>
      </c>
      <c r="E74" s="4"/>
      <c r="F74" s="4"/>
    </row>
    <row r="75" spans="1:6" s="3" customFormat="1" ht="24" customHeight="1" x14ac:dyDescent="0.25">
      <c r="A75" s="44">
        <f t="shared" ref="A75" si="1">A74+1</f>
        <v>30</v>
      </c>
      <c r="B75" s="28" t="s">
        <v>42</v>
      </c>
      <c r="C75" s="36" t="s">
        <v>40</v>
      </c>
      <c r="D75" s="13">
        <v>1</v>
      </c>
      <c r="E75" s="4"/>
      <c r="F75" s="4"/>
    </row>
    <row r="76" spans="1:6" s="3" customFormat="1" ht="24" customHeight="1" x14ac:dyDescent="0.25">
      <c r="A76" s="36">
        <f t="shared" ref="A76:A81" si="2">A75+1</f>
        <v>31</v>
      </c>
      <c r="B76" s="28" t="s">
        <v>57</v>
      </c>
      <c r="C76" s="36" t="s">
        <v>40</v>
      </c>
      <c r="D76" s="13">
        <v>1</v>
      </c>
      <c r="E76" s="4"/>
      <c r="F76" s="4"/>
    </row>
    <row r="77" spans="1:6" s="3" customFormat="1" ht="24" customHeight="1" x14ac:dyDescent="0.25">
      <c r="A77" s="36">
        <f t="shared" si="2"/>
        <v>32</v>
      </c>
      <c r="B77" s="28" t="s">
        <v>58</v>
      </c>
      <c r="C77" s="36" t="s">
        <v>40</v>
      </c>
      <c r="D77" s="13">
        <v>1</v>
      </c>
      <c r="E77" s="4"/>
      <c r="F77" s="4"/>
    </row>
    <row r="78" spans="1:6" s="32" customFormat="1" ht="33.75" customHeight="1" x14ac:dyDescent="0.25">
      <c r="A78" s="36">
        <f t="shared" si="2"/>
        <v>33</v>
      </c>
      <c r="B78" s="27" t="s">
        <v>43</v>
      </c>
      <c r="C78" s="5" t="s">
        <v>40</v>
      </c>
      <c r="D78" s="30">
        <v>7</v>
      </c>
      <c r="E78" s="4"/>
      <c r="F78" s="4"/>
    </row>
    <row r="79" spans="1:6" s="3" customFormat="1" ht="33.75" customHeight="1" x14ac:dyDescent="0.25">
      <c r="A79" s="36">
        <f t="shared" si="2"/>
        <v>34</v>
      </c>
      <c r="B79" s="27" t="s">
        <v>44</v>
      </c>
      <c r="C79" s="5" t="s">
        <v>40</v>
      </c>
      <c r="D79" s="30">
        <v>42</v>
      </c>
      <c r="E79" s="4"/>
      <c r="F79" s="4"/>
    </row>
    <row r="80" spans="1:6" s="3" customFormat="1" ht="33.75" customHeight="1" x14ac:dyDescent="0.25">
      <c r="A80" s="36">
        <f t="shared" si="2"/>
        <v>35</v>
      </c>
      <c r="B80" s="27" t="s">
        <v>59</v>
      </c>
      <c r="C80" s="5" t="s">
        <v>40</v>
      </c>
      <c r="D80" s="30">
        <v>29</v>
      </c>
      <c r="E80" s="4"/>
      <c r="F80" s="4"/>
    </row>
    <row r="81" spans="1:7" s="3" customFormat="1" ht="33.75" customHeight="1" x14ac:dyDescent="0.25">
      <c r="A81" s="36">
        <f t="shared" si="2"/>
        <v>36</v>
      </c>
      <c r="B81" s="27" t="s">
        <v>60</v>
      </c>
      <c r="C81" s="5" t="s">
        <v>40</v>
      </c>
      <c r="D81" s="30">
        <v>19</v>
      </c>
      <c r="E81" s="4"/>
      <c r="F81" s="4"/>
    </row>
    <row r="82" spans="1:7" s="42" customFormat="1" ht="33.75" customHeight="1" x14ac:dyDescent="0.25">
      <c r="A82" s="41">
        <v>38</v>
      </c>
      <c r="B82" s="28" t="s">
        <v>100</v>
      </c>
      <c r="C82" s="41" t="s">
        <v>11</v>
      </c>
      <c r="D82" s="26">
        <v>1</v>
      </c>
      <c r="E82" s="4"/>
      <c r="F82" s="4"/>
    </row>
    <row r="83" spans="1:7" s="45" customFormat="1" ht="28.5" customHeight="1" x14ac:dyDescent="0.25">
      <c r="A83" s="67" t="s">
        <v>103</v>
      </c>
      <c r="B83" s="68"/>
      <c r="C83" s="68"/>
      <c r="D83" s="68"/>
      <c r="E83" s="69"/>
      <c r="F83" s="66">
        <v>20.469000000000001</v>
      </c>
      <c r="G83" s="25"/>
    </row>
    <row r="84" spans="1:7" s="3" customFormat="1" ht="24.75" customHeight="1" x14ac:dyDescent="0.25">
      <c r="A84" s="31"/>
      <c r="B84" s="55" t="s">
        <v>96</v>
      </c>
      <c r="C84" s="56"/>
      <c r="D84" s="57"/>
      <c r="E84" s="4"/>
      <c r="F84" s="4"/>
    </row>
    <row r="85" spans="1:7" s="3" customFormat="1" ht="24.75" customHeight="1" x14ac:dyDescent="0.25">
      <c r="A85" s="31">
        <f t="shared" ref="A85:A150" si="3">A84+1</f>
        <v>1</v>
      </c>
      <c r="B85" s="11" t="s">
        <v>62</v>
      </c>
      <c r="C85" s="26" t="s">
        <v>12</v>
      </c>
      <c r="D85" s="12">
        <v>30</v>
      </c>
      <c r="E85" s="4"/>
      <c r="F85" s="4"/>
    </row>
    <row r="86" spans="1:7" s="3" customFormat="1" ht="37.5" customHeight="1" x14ac:dyDescent="0.25">
      <c r="A86" s="36">
        <f t="shared" si="3"/>
        <v>2</v>
      </c>
      <c r="B86" s="28" t="s">
        <v>63</v>
      </c>
      <c r="C86" s="36" t="s">
        <v>4</v>
      </c>
      <c r="D86" s="13">
        <v>50</v>
      </c>
      <c r="E86" s="4"/>
      <c r="F86" s="4"/>
    </row>
    <row r="87" spans="1:7" s="3" customFormat="1" ht="37.5" customHeight="1" x14ac:dyDescent="0.25">
      <c r="A87" s="36">
        <f t="shared" si="3"/>
        <v>3</v>
      </c>
      <c r="B87" s="11" t="s">
        <v>16</v>
      </c>
      <c r="C87" s="7" t="s">
        <v>15</v>
      </c>
      <c r="D87" s="22">
        <v>1.875</v>
      </c>
      <c r="E87" s="4"/>
      <c r="F87" s="4"/>
    </row>
    <row r="88" spans="1:7" s="40" customFormat="1" ht="37.5" customHeight="1" x14ac:dyDescent="0.25">
      <c r="A88" s="39">
        <f t="shared" si="3"/>
        <v>4</v>
      </c>
      <c r="B88" s="11" t="s">
        <v>98</v>
      </c>
      <c r="C88" s="7" t="s">
        <v>15</v>
      </c>
      <c r="D88" s="22">
        <v>0.625</v>
      </c>
      <c r="E88" s="4"/>
      <c r="F88" s="4"/>
    </row>
    <row r="89" spans="1:7" s="3" customFormat="1" ht="37.5" customHeight="1" x14ac:dyDescent="0.25">
      <c r="A89" s="39">
        <f t="shared" si="3"/>
        <v>5</v>
      </c>
      <c r="B89" s="11" t="s">
        <v>17</v>
      </c>
      <c r="C89" s="36" t="s">
        <v>4</v>
      </c>
      <c r="D89" s="26">
        <v>126</v>
      </c>
      <c r="E89" s="4"/>
      <c r="F89" s="4"/>
    </row>
    <row r="90" spans="1:7" s="3" customFormat="1" ht="24.75" customHeight="1" x14ac:dyDescent="0.25">
      <c r="A90" s="36">
        <f t="shared" si="3"/>
        <v>6</v>
      </c>
      <c r="B90" s="28" t="s">
        <v>47</v>
      </c>
      <c r="C90" s="36" t="s">
        <v>15</v>
      </c>
      <c r="D90" s="22">
        <v>2.1259999999999999</v>
      </c>
      <c r="E90" s="4"/>
      <c r="F90" s="4"/>
    </row>
    <row r="91" spans="1:7" s="3" customFormat="1" ht="37.5" customHeight="1" x14ac:dyDescent="0.25">
      <c r="A91" s="36">
        <f t="shared" si="3"/>
        <v>7</v>
      </c>
      <c r="B91" s="28" t="s">
        <v>48</v>
      </c>
      <c r="C91" s="36" t="s">
        <v>13</v>
      </c>
      <c r="D91" s="26">
        <v>850</v>
      </c>
      <c r="E91" s="4"/>
      <c r="F91" s="4"/>
    </row>
    <row r="92" spans="1:7" s="3" customFormat="1" ht="24.75" customHeight="1" x14ac:dyDescent="0.25">
      <c r="A92" s="36">
        <f t="shared" si="3"/>
        <v>8</v>
      </c>
      <c r="B92" s="28" t="s">
        <v>18</v>
      </c>
      <c r="C92" s="36" t="s">
        <v>4</v>
      </c>
      <c r="D92" s="26">
        <v>158</v>
      </c>
      <c r="E92" s="4"/>
      <c r="F92" s="4"/>
    </row>
    <row r="93" spans="1:7" s="3" customFormat="1" ht="37.5" customHeight="1" x14ac:dyDescent="0.25">
      <c r="A93" s="36">
        <f t="shared" si="3"/>
        <v>9</v>
      </c>
      <c r="B93" s="28" t="s">
        <v>45</v>
      </c>
      <c r="C93" s="36" t="s">
        <v>4</v>
      </c>
      <c r="D93" s="26">
        <v>320</v>
      </c>
      <c r="E93" s="4"/>
      <c r="F93" s="4"/>
    </row>
    <row r="94" spans="1:7" s="3" customFormat="1" ht="50.25" customHeight="1" x14ac:dyDescent="0.25">
      <c r="A94" s="36">
        <f t="shared" si="3"/>
        <v>10</v>
      </c>
      <c r="B94" s="28" t="s">
        <v>21</v>
      </c>
      <c r="C94" s="36" t="s">
        <v>14</v>
      </c>
      <c r="D94" s="26">
        <v>37</v>
      </c>
      <c r="E94" s="4"/>
      <c r="F94" s="4"/>
    </row>
    <row r="95" spans="1:7" s="3" customFormat="1" ht="50.25" customHeight="1" x14ac:dyDescent="0.25">
      <c r="A95" s="36">
        <f t="shared" si="3"/>
        <v>11</v>
      </c>
      <c r="B95" s="28" t="s">
        <v>64</v>
      </c>
      <c r="C95" s="36" t="s">
        <v>14</v>
      </c>
      <c r="D95" s="26">
        <v>391</v>
      </c>
      <c r="E95" s="4"/>
      <c r="F95" s="4"/>
    </row>
    <row r="96" spans="1:7" s="3" customFormat="1" ht="50.25" customHeight="1" x14ac:dyDescent="0.25">
      <c r="A96" s="36">
        <f t="shared" si="3"/>
        <v>12</v>
      </c>
      <c r="B96" s="28" t="s">
        <v>22</v>
      </c>
      <c r="C96" s="36" t="s">
        <v>14</v>
      </c>
      <c r="D96" s="26">
        <v>883</v>
      </c>
      <c r="E96" s="4"/>
      <c r="F96" s="4"/>
    </row>
    <row r="97" spans="1:6" s="3" customFormat="1" ht="50.25" customHeight="1" x14ac:dyDescent="0.25">
      <c r="A97" s="36">
        <f t="shared" si="3"/>
        <v>13</v>
      </c>
      <c r="B97" s="28" t="s">
        <v>52</v>
      </c>
      <c r="C97" s="36" t="s">
        <v>14</v>
      </c>
      <c r="D97" s="26">
        <v>726</v>
      </c>
      <c r="E97" s="4"/>
      <c r="F97" s="4"/>
    </row>
    <row r="98" spans="1:6" s="32" customFormat="1" ht="47.25" customHeight="1" x14ac:dyDescent="0.25">
      <c r="A98" s="36">
        <f t="shared" si="3"/>
        <v>14</v>
      </c>
      <c r="B98" s="28" t="s">
        <v>65</v>
      </c>
      <c r="C98" s="36" t="s">
        <v>14</v>
      </c>
      <c r="D98" s="26">
        <v>206</v>
      </c>
      <c r="E98" s="4"/>
      <c r="F98" s="4"/>
    </row>
    <row r="99" spans="1:6" s="3" customFormat="1" ht="37.5" customHeight="1" x14ac:dyDescent="0.25">
      <c r="A99" s="36">
        <f t="shared" si="3"/>
        <v>15</v>
      </c>
      <c r="B99" s="28" t="s">
        <v>46</v>
      </c>
      <c r="C99" s="36" t="s">
        <v>12</v>
      </c>
      <c r="D99" s="26">
        <v>28.73</v>
      </c>
      <c r="E99" s="4"/>
      <c r="F99" s="4"/>
    </row>
    <row r="100" spans="1:6" s="3" customFormat="1" ht="37.5" customHeight="1" x14ac:dyDescent="0.25">
      <c r="A100" s="36">
        <f t="shared" si="3"/>
        <v>16</v>
      </c>
      <c r="B100" s="11" t="s">
        <v>23</v>
      </c>
      <c r="C100" s="26" t="s">
        <v>11</v>
      </c>
      <c r="D100" s="26">
        <v>1</v>
      </c>
      <c r="E100" s="4"/>
      <c r="F100" s="4"/>
    </row>
    <row r="101" spans="1:6" s="3" customFormat="1" ht="37.5" customHeight="1" x14ac:dyDescent="0.25">
      <c r="A101" s="36">
        <f t="shared" si="3"/>
        <v>17</v>
      </c>
      <c r="B101" s="11" t="s">
        <v>67</v>
      </c>
      <c r="C101" s="26" t="s">
        <v>11</v>
      </c>
      <c r="D101" s="26">
        <v>1</v>
      </c>
      <c r="E101" s="4"/>
      <c r="F101" s="4"/>
    </row>
    <row r="102" spans="1:6" s="3" customFormat="1" ht="37.5" customHeight="1" x14ac:dyDescent="0.25">
      <c r="A102" s="36">
        <f t="shared" si="3"/>
        <v>18</v>
      </c>
      <c r="B102" s="11" t="s">
        <v>66</v>
      </c>
      <c r="C102" s="26" t="s">
        <v>11</v>
      </c>
      <c r="D102" s="26">
        <v>1</v>
      </c>
      <c r="E102" s="4"/>
      <c r="F102" s="4"/>
    </row>
    <row r="103" spans="1:6" s="3" customFormat="1" ht="37.5" customHeight="1" x14ac:dyDescent="0.25">
      <c r="A103" s="36">
        <f t="shared" si="3"/>
        <v>19</v>
      </c>
      <c r="B103" s="11" t="s">
        <v>68</v>
      </c>
      <c r="C103" s="26" t="s">
        <v>11</v>
      </c>
      <c r="D103" s="26">
        <v>1</v>
      </c>
      <c r="E103" s="4"/>
      <c r="F103" s="4"/>
    </row>
    <row r="104" spans="1:6" s="3" customFormat="1" ht="36.75" customHeight="1" x14ac:dyDescent="0.25">
      <c r="A104" s="36">
        <f t="shared" si="3"/>
        <v>20</v>
      </c>
      <c r="B104" s="28" t="s">
        <v>25</v>
      </c>
      <c r="C104" s="36" t="s">
        <v>11</v>
      </c>
      <c r="D104" s="26">
        <v>6</v>
      </c>
      <c r="E104" s="4"/>
      <c r="F104" s="4"/>
    </row>
    <row r="105" spans="1:6" s="3" customFormat="1" ht="24.75" customHeight="1" x14ac:dyDescent="0.25">
      <c r="A105" s="36">
        <f t="shared" si="3"/>
        <v>21</v>
      </c>
      <c r="B105" s="28" t="s">
        <v>69</v>
      </c>
      <c r="C105" s="36" t="s">
        <v>11</v>
      </c>
      <c r="D105" s="13">
        <v>1</v>
      </c>
      <c r="E105" s="4"/>
      <c r="F105" s="4"/>
    </row>
    <row r="106" spans="1:6" s="3" customFormat="1" ht="24.75" customHeight="1" x14ac:dyDescent="0.25">
      <c r="A106" s="36">
        <f t="shared" si="3"/>
        <v>22</v>
      </c>
      <c r="B106" s="28" t="s">
        <v>55</v>
      </c>
      <c r="C106" s="36" t="s">
        <v>11</v>
      </c>
      <c r="D106" s="13">
        <v>1</v>
      </c>
      <c r="E106" s="4"/>
      <c r="F106" s="4"/>
    </row>
    <row r="107" spans="1:6" s="3" customFormat="1" ht="24.75" customHeight="1" x14ac:dyDescent="0.25">
      <c r="A107" s="36">
        <f t="shared" si="3"/>
        <v>23</v>
      </c>
      <c r="B107" s="28" t="s">
        <v>70</v>
      </c>
      <c r="C107" s="36" t="s">
        <v>11</v>
      </c>
      <c r="D107" s="13">
        <v>1</v>
      </c>
      <c r="E107" s="4"/>
      <c r="F107" s="4"/>
    </row>
    <row r="108" spans="1:6" s="3" customFormat="1" ht="25.5" customHeight="1" x14ac:dyDescent="0.25">
      <c r="A108" s="36">
        <f t="shared" si="3"/>
        <v>24</v>
      </c>
      <c r="B108" s="28" t="s">
        <v>71</v>
      </c>
      <c r="C108" s="36" t="s">
        <v>11</v>
      </c>
      <c r="D108" s="13">
        <v>2</v>
      </c>
      <c r="E108" s="4"/>
      <c r="F108" s="4"/>
    </row>
    <row r="109" spans="1:6" s="3" customFormat="1" ht="24.75" customHeight="1" x14ac:dyDescent="0.25">
      <c r="A109" s="36">
        <f t="shared" si="3"/>
        <v>25</v>
      </c>
      <c r="B109" s="28" t="s">
        <v>72</v>
      </c>
      <c r="C109" s="36" t="s">
        <v>11</v>
      </c>
      <c r="D109" s="13">
        <v>1</v>
      </c>
      <c r="E109" s="4"/>
      <c r="F109" s="4"/>
    </row>
    <row r="110" spans="1:6" s="3" customFormat="1" ht="24.75" customHeight="1" x14ac:dyDescent="0.25">
      <c r="A110" s="36">
        <f t="shared" si="3"/>
        <v>26</v>
      </c>
      <c r="B110" s="28" t="s">
        <v>29</v>
      </c>
      <c r="C110" s="36" t="s">
        <v>11</v>
      </c>
      <c r="D110" s="26">
        <v>1</v>
      </c>
      <c r="E110" s="4"/>
      <c r="F110" s="4"/>
    </row>
    <row r="111" spans="1:6" s="3" customFormat="1" ht="24.75" customHeight="1" x14ac:dyDescent="0.25">
      <c r="A111" s="36">
        <f t="shared" si="3"/>
        <v>27</v>
      </c>
      <c r="B111" s="28" t="s">
        <v>73</v>
      </c>
      <c r="C111" s="36" t="s">
        <v>11</v>
      </c>
      <c r="D111" s="26">
        <v>1</v>
      </c>
      <c r="E111" s="4"/>
      <c r="F111" s="4"/>
    </row>
    <row r="112" spans="1:6" s="3" customFormat="1" ht="37.5" customHeight="1" x14ac:dyDescent="0.25">
      <c r="A112" s="36">
        <f t="shared" si="3"/>
        <v>28</v>
      </c>
      <c r="B112" s="28" t="s">
        <v>30</v>
      </c>
      <c r="C112" s="5" t="s">
        <v>11</v>
      </c>
      <c r="D112" s="13">
        <v>1</v>
      </c>
      <c r="E112" s="4"/>
      <c r="F112" s="4"/>
    </row>
    <row r="113" spans="1:7" s="3" customFormat="1" ht="33" customHeight="1" x14ac:dyDescent="0.25">
      <c r="A113" s="36">
        <f t="shared" si="3"/>
        <v>29</v>
      </c>
      <c r="B113" s="28" t="s">
        <v>74</v>
      </c>
      <c r="C113" s="5" t="s">
        <v>11</v>
      </c>
      <c r="D113" s="13">
        <v>1</v>
      </c>
      <c r="E113" s="4"/>
      <c r="F113" s="4"/>
    </row>
    <row r="114" spans="1:7" s="3" customFormat="1" ht="31.5" customHeight="1" x14ac:dyDescent="0.25">
      <c r="A114" s="36">
        <f t="shared" si="3"/>
        <v>30</v>
      </c>
      <c r="B114" s="28" t="s">
        <v>31</v>
      </c>
      <c r="C114" s="5" t="s">
        <v>11</v>
      </c>
      <c r="D114" s="13">
        <v>1</v>
      </c>
      <c r="E114" s="4"/>
      <c r="F114" s="4"/>
    </row>
    <row r="115" spans="1:7" s="3" customFormat="1" ht="32.25" customHeight="1" x14ac:dyDescent="0.25">
      <c r="A115" s="36">
        <f t="shared" si="3"/>
        <v>31</v>
      </c>
      <c r="B115" s="28" t="s">
        <v>75</v>
      </c>
      <c r="C115" s="5" t="s">
        <v>11</v>
      </c>
      <c r="D115" s="13">
        <v>2</v>
      </c>
      <c r="E115" s="4"/>
      <c r="F115" s="4"/>
    </row>
    <row r="116" spans="1:7" s="3" customFormat="1" ht="33.75" customHeight="1" x14ac:dyDescent="0.25">
      <c r="A116" s="36">
        <f t="shared" si="3"/>
        <v>32</v>
      </c>
      <c r="B116" s="28" t="s">
        <v>76</v>
      </c>
      <c r="C116" s="5" t="s">
        <v>11</v>
      </c>
      <c r="D116" s="13">
        <v>2</v>
      </c>
      <c r="E116" s="4"/>
      <c r="F116" s="4"/>
    </row>
    <row r="117" spans="1:7" s="3" customFormat="1" ht="24.75" customHeight="1" x14ac:dyDescent="0.25">
      <c r="A117" s="36"/>
      <c r="B117" s="38" t="s">
        <v>32</v>
      </c>
      <c r="C117" s="5"/>
      <c r="D117" s="13"/>
      <c r="E117" s="4"/>
      <c r="F117" s="4"/>
    </row>
    <row r="118" spans="1:7" s="3" customFormat="1" ht="37.5" customHeight="1" x14ac:dyDescent="0.25">
      <c r="A118" s="36">
        <f>A116+1</f>
        <v>33</v>
      </c>
      <c r="B118" s="28" t="s">
        <v>33</v>
      </c>
      <c r="C118" s="36" t="s">
        <v>4</v>
      </c>
      <c r="D118" s="26">
        <v>0.65</v>
      </c>
      <c r="E118" s="4"/>
      <c r="F118" s="4"/>
    </row>
    <row r="119" spans="1:7" s="3" customFormat="1" ht="37.5" customHeight="1" x14ac:dyDescent="0.25">
      <c r="A119" s="36">
        <f t="shared" si="3"/>
        <v>34</v>
      </c>
      <c r="B119" s="27" t="s">
        <v>102</v>
      </c>
      <c r="C119" s="5" t="s">
        <v>4</v>
      </c>
      <c r="D119" s="7">
        <v>4.5999999999999996</v>
      </c>
      <c r="E119" s="4"/>
      <c r="F119" s="4"/>
    </row>
    <row r="120" spans="1:7" s="3" customFormat="1" ht="24.75" customHeight="1" x14ac:dyDescent="0.25">
      <c r="A120" s="36">
        <f t="shared" si="3"/>
        <v>35</v>
      </c>
      <c r="B120" s="28" t="s">
        <v>36</v>
      </c>
      <c r="C120" s="36" t="s">
        <v>11</v>
      </c>
      <c r="D120" s="13">
        <v>4</v>
      </c>
      <c r="E120" s="4"/>
      <c r="F120" s="4"/>
    </row>
    <row r="121" spans="1:7" s="3" customFormat="1" ht="24.75" customHeight="1" x14ac:dyDescent="0.25">
      <c r="A121" s="36">
        <f t="shared" si="3"/>
        <v>36</v>
      </c>
      <c r="B121" s="28" t="s">
        <v>34</v>
      </c>
      <c r="C121" s="5" t="s">
        <v>11</v>
      </c>
      <c r="D121" s="13">
        <v>4</v>
      </c>
      <c r="E121" s="4"/>
      <c r="F121" s="4"/>
    </row>
    <row r="122" spans="1:7" s="3" customFormat="1" ht="38.25" customHeight="1" x14ac:dyDescent="0.25">
      <c r="A122" s="36">
        <f t="shared" si="3"/>
        <v>37</v>
      </c>
      <c r="B122" s="28" t="s">
        <v>35</v>
      </c>
      <c r="C122" s="5" t="s">
        <v>11</v>
      </c>
      <c r="D122" s="13">
        <v>4</v>
      </c>
      <c r="E122" s="4"/>
      <c r="F122" s="4"/>
    </row>
    <row r="123" spans="1:7" s="3" customFormat="1" ht="37.5" customHeight="1" x14ac:dyDescent="0.25">
      <c r="A123" s="36">
        <f t="shared" si="3"/>
        <v>38</v>
      </c>
      <c r="B123" s="27" t="s">
        <v>37</v>
      </c>
      <c r="C123" s="5" t="s">
        <v>13</v>
      </c>
      <c r="D123" s="29">
        <v>0.12</v>
      </c>
      <c r="E123" s="4"/>
      <c r="F123" s="4"/>
    </row>
    <row r="124" spans="1:7" s="3" customFormat="1" ht="37.5" customHeight="1" x14ac:dyDescent="0.25">
      <c r="A124" s="36">
        <f t="shared" si="3"/>
        <v>39</v>
      </c>
      <c r="B124" s="28" t="s">
        <v>38</v>
      </c>
      <c r="C124" s="36" t="s">
        <v>14</v>
      </c>
      <c r="D124" s="26">
        <v>630</v>
      </c>
      <c r="E124" s="4"/>
      <c r="F124" s="4"/>
      <c r="G124" s="25"/>
    </row>
    <row r="125" spans="1:7" s="32" customFormat="1" ht="24" customHeight="1" x14ac:dyDescent="0.25">
      <c r="A125" s="44">
        <f t="shared" si="3"/>
        <v>40</v>
      </c>
      <c r="B125" s="28" t="s">
        <v>41</v>
      </c>
      <c r="C125" s="36" t="s">
        <v>40</v>
      </c>
      <c r="D125" s="13">
        <v>1</v>
      </c>
      <c r="E125" s="4"/>
      <c r="F125" s="4"/>
    </row>
    <row r="126" spans="1:7" s="3" customFormat="1" ht="24" customHeight="1" x14ac:dyDescent="0.25">
      <c r="A126" s="36">
        <f t="shared" si="3"/>
        <v>41</v>
      </c>
      <c r="B126" s="28" t="s">
        <v>77</v>
      </c>
      <c r="C126" s="36" t="s">
        <v>40</v>
      </c>
      <c r="D126" s="13">
        <v>1</v>
      </c>
      <c r="E126" s="4"/>
      <c r="F126" s="4"/>
    </row>
    <row r="127" spans="1:7" s="3" customFormat="1" ht="24" customHeight="1" x14ac:dyDescent="0.25">
      <c r="A127" s="36">
        <f t="shared" si="3"/>
        <v>42</v>
      </c>
      <c r="B127" s="28" t="s">
        <v>57</v>
      </c>
      <c r="C127" s="36" t="s">
        <v>40</v>
      </c>
      <c r="D127" s="13">
        <v>1</v>
      </c>
      <c r="E127" s="4"/>
      <c r="F127" s="4"/>
    </row>
    <row r="128" spans="1:7" s="3" customFormat="1" ht="24" customHeight="1" x14ac:dyDescent="0.25">
      <c r="A128" s="36">
        <f t="shared" si="3"/>
        <v>43</v>
      </c>
      <c r="B128" s="28" t="s">
        <v>58</v>
      </c>
      <c r="C128" s="36" t="s">
        <v>40</v>
      </c>
      <c r="D128" s="13">
        <v>1</v>
      </c>
      <c r="E128" s="4"/>
      <c r="F128" s="4"/>
    </row>
    <row r="129" spans="1:7" s="42" customFormat="1" ht="24" customHeight="1" x14ac:dyDescent="0.25">
      <c r="A129" s="41">
        <f t="shared" si="3"/>
        <v>44</v>
      </c>
      <c r="B129" s="28" t="s">
        <v>100</v>
      </c>
      <c r="C129" s="41" t="s">
        <v>11</v>
      </c>
      <c r="D129" s="26">
        <v>1</v>
      </c>
      <c r="E129" s="4"/>
      <c r="F129" s="4"/>
    </row>
    <row r="130" spans="1:7" s="42" customFormat="1" ht="24" customHeight="1" x14ac:dyDescent="0.25">
      <c r="A130" s="41">
        <f t="shared" si="3"/>
        <v>45</v>
      </c>
      <c r="B130" s="28" t="s">
        <v>99</v>
      </c>
      <c r="C130" s="41" t="s">
        <v>11</v>
      </c>
      <c r="D130" s="26">
        <v>2</v>
      </c>
      <c r="E130" s="4"/>
      <c r="F130" s="4"/>
    </row>
    <row r="131" spans="1:7" s="3" customFormat="1" ht="37.5" customHeight="1" x14ac:dyDescent="0.25">
      <c r="A131" s="41">
        <f t="shared" si="3"/>
        <v>46</v>
      </c>
      <c r="B131" s="27" t="s">
        <v>78</v>
      </c>
      <c r="C131" s="5" t="s">
        <v>40</v>
      </c>
      <c r="D131" s="30">
        <v>17</v>
      </c>
      <c r="E131" s="4"/>
      <c r="F131" s="4"/>
    </row>
    <row r="132" spans="1:7" s="3" customFormat="1" ht="37.5" customHeight="1" x14ac:dyDescent="0.25">
      <c r="A132" s="36">
        <f t="shared" si="3"/>
        <v>47</v>
      </c>
      <c r="B132" s="27" t="s">
        <v>59</v>
      </c>
      <c r="C132" s="5" t="s">
        <v>40</v>
      </c>
      <c r="D132" s="30">
        <v>32</v>
      </c>
      <c r="E132" s="4"/>
      <c r="F132" s="4"/>
    </row>
    <row r="133" spans="1:7" s="3" customFormat="1" ht="37.5" customHeight="1" x14ac:dyDescent="0.25">
      <c r="A133" s="36">
        <f t="shared" si="3"/>
        <v>48</v>
      </c>
      <c r="B133" s="27" t="s">
        <v>60</v>
      </c>
      <c r="C133" s="5" t="s">
        <v>40</v>
      </c>
      <c r="D133" s="30">
        <v>23</v>
      </c>
      <c r="E133" s="4"/>
      <c r="F133" s="4"/>
    </row>
    <row r="134" spans="1:7" s="3" customFormat="1" ht="37.5" customHeight="1" x14ac:dyDescent="0.25">
      <c r="A134" s="36">
        <f t="shared" si="3"/>
        <v>49</v>
      </c>
      <c r="B134" s="27" t="s">
        <v>79</v>
      </c>
      <c r="C134" s="5" t="s">
        <v>40</v>
      </c>
      <c r="D134" s="30">
        <v>4</v>
      </c>
      <c r="E134" s="4"/>
      <c r="F134" s="4"/>
    </row>
    <row r="135" spans="1:7" s="3" customFormat="1" ht="24.75" customHeight="1" x14ac:dyDescent="0.25">
      <c r="A135" s="36">
        <f>A134+1</f>
        <v>50</v>
      </c>
      <c r="B135" s="27" t="s">
        <v>80</v>
      </c>
      <c r="C135" s="5" t="s">
        <v>10</v>
      </c>
      <c r="D135" s="24">
        <v>12</v>
      </c>
      <c r="E135" s="4"/>
      <c r="F135" s="4"/>
    </row>
    <row r="136" spans="1:7" s="3" customFormat="1" ht="37.5" customHeight="1" x14ac:dyDescent="0.25">
      <c r="A136" s="36">
        <f t="shared" si="3"/>
        <v>51</v>
      </c>
      <c r="B136" s="28" t="s">
        <v>81</v>
      </c>
      <c r="C136" s="5" t="s">
        <v>13</v>
      </c>
      <c r="D136" s="26">
        <v>5</v>
      </c>
      <c r="E136" s="4"/>
      <c r="F136" s="4"/>
    </row>
    <row r="137" spans="1:7" s="3" customFormat="1" ht="37.5" customHeight="1" x14ac:dyDescent="0.25">
      <c r="A137" s="36">
        <f t="shared" si="3"/>
        <v>52</v>
      </c>
      <c r="B137" s="28" t="s">
        <v>82</v>
      </c>
      <c r="C137" s="36" t="s">
        <v>10</v>
      </c>
      <c r="D137" s="12">
        <v>12</v>
      </c>
      <c r="E137" s="4"/>
      <c r="F137" s="4"/>
    </row>
    <row r="138" spans="1:7" s="3" customFormat="1" ht="51.75" customHeight="1" x14ac:dyDescent="0.25">
      <c r="A138" s="36">
        <f t="shared" si="3"/>
        <v>53</v>
      </c>
      <c r="B138" s="28" t="s">
        <v>83</v>
      </c>
      <c r="C138" s="36" t="s">
        <v>10</v>
      </c>
      <c r="D138" s="12">
        <v>12</v>
      </c>
      <c r="E138" s="4"/>
      <c r="F138" s="4"/>
      <c r="G138" s="25"/>
    </row>
    <row r="139" spans="1:7" s="45" customFormat="1" ht="29.25" customHeight="1" x14ac:dyDescent="0.25">
      <c r="A139" s="67" t="s">
        <v>103</v>
      </c>
      <c r="B139" s="68"/>
      <c r="C139" s="68"/>
      <c r="D139" s="68"/>
      <c r="E139" s="69"/>
      <c r="F139" s="66">
        <v>28.841000000000001</v>
      </c>
      <c r="G139" s="25"/>
    </row>
    <row r="140" spans="1:7" s="37" customFormat="1" ht="29.25" customHeight="1" x14ac:dyDescent="0.25">
      <c r="A140" s="36"/>
      <c r="B140" s="49" t="s">
        <v>97</v>
      </c>
      <c r="C140" s="50"/>
      <c r="D140" s="51"/>
      <c r="E140" s="4"/>
      <c r="F140" s="4"/>
    </row>
    <row r="141" spans="1:7" s="37" customFormat="1" ht="37.5" customHeight="1" x14ac:dyDescent="0.25">
      <c r="A141" s="36">
        <f t="shared" si="3"/>
        <v>1</v>
      </c>
      <c r="B141" s="11" t="s">
        <v>16</v>
      </c>
      <c r="C141" s="7" t="s">
        <v>15</v>
      </c>
      <c r="D141" s="22">
        <v>0.26</v>
      </c>
      <c r="E141" s="4"/>
      <c r="F141" s="4"/>
    </row>
    <row r="142" spans="1:7" s="37" customFormat="1" ht="37.5" customHeight="1" x14ac:dyDescent="0.25">
      <c r="A142" s="36">
        <f t="shared" si="3"/>
        <v>2</v>
      </c>
      <c r="B142" s="11" t="s">
        <v>17</v>
      </c>
      <c r="C142" s="36" t="s">
        <v>4</v>
      </c>
      <c r="D142" s="26">
        <v>16</v>
      </c>
      <c r="E142" s="4"/>
      <c r="F142" s="4"/>
    </row>
    <row r="143" spans="1:7" s="37" customFormat="1" ht="26.25" customHeight="1" x14ac:dyDescent="0.25">
      <c r="A143" s="36">
        <f t="shared" si="3"/>
        <v>3</v>
      </c>
      <c r="B143" s="28" t="s">
        <v>47</v>
      </c>
      <c r="C143" s="36" t="s">
        <v>15</v>
      </c>
      <c r="D143" s="22">
        <v>0.222</v>
      </c>
      <c r="E143" s="4"/>
      <c r="F143" s="4"/>
    </row>
    <row r="144" spans="1:7" s="37" customFormat="1" ht="37.5" customHeight="1" x14ac:dyDescent="0.25">
      <c r="A144" s="36">
        <f t="shared" si="3"/>
        <v>4</v>
      </c>
      <c r="B144" s="28" t="s">
        <v>48</v>
      </c>
      <c r="C144" s="36" t="s">
        <v>13</v>
      </c>
      <c r="D144" s="26">
        <v>93.5</v>
      </c>
      <c r="E144" s="4"/>
      <c r="F144" s="4"/>
    </row>
    <row r="145" spans="1:7" s="37" customFormat="1" ht="26.25" customHeight="1" x14ac:dyDescent="0.25">
      <c r="A145" s="36">
        <f t="shared" si="3"/>
        <v>5</v>
      </c>
      <c r="B145" s="28" t="s">
        <v>18</v>
      </c>
      <c r="C145" s="36" t="s">
        <v>4</v>
      </c>
      <c r="D145" s="26">
        <v>17.8</v>
      </c>
      <c r="E145" s="4"/>
      <c r="F145" s="4"/>
    </row>
    <row r="146" spans="1:7" s="37" customFormat="1" ht="37.5" customHeight="1" x14ac:dyDescent="0.25">
      <c r="A146" s="36">
        <f t="shared" si="3"/>
        <v>6</v>
      </c>
      <c r="B146" s="28" t="s">
        <v>45</v>
      </c>
      <c r="C146" s="36" t="s">
        <v>4</v>
      </c>
      <c r="D146" s="26">
        <v>36</v>
      </c>
      <c r="E146" s="4"/>
      <c r="F146" s="4"/>
    </row>
    <row r="147" spans="1:7" s="37" customFormat="1" ht="48" customHeight="1" x14ac:dyDescent="0.25">
      <c r="A147" s="36">
        <f t="shared" si="3"/>
        <v>7</v>
      </c>
      <c r="B147" s="28" t="s">
        <v>65</v>
      </c>
      <c r="C147" s="36" t="s">
        <v>14</v>
      </c>
      <c r="D147" s="26">
        <v>190</v>
      </c>
      <c r="E147" s="4"/>
      <c r="F147" s="4"/>
    </row>
    <row r="148" spans="1:7" s="37" customFormat="1" ht="37.5" customHeight="1" x14ac:dyDescent="0.25">
      <c r="A148" s="36">
        <f t="shared" si="3"/>
        <v>8</v>
      </c>
      <c r="B148" s="28" t="s">
        <v>46</v>
      </c>
      <c r="C148" s="36" t="s">
        <v>12</v>
      </c>
      <c r="D148" s="12">
        <v>1.9</v>
      </c>
      <c r="E148" s="4"/>
      <c r="F148" s="4"/>
    </row>
    <row r="149" spans="1:7" s="37" customFormat="1" ht="37.5" customHeight="1" x14ac:dyDescent="0.25">
      <c r="A149" s="36">
        <f t="shared" si="3"/>
        <v>9</v>
      </c>
      <c r="B149" s="28" t="s">
        <v>38</v>
      </c>
      <c r="C149" s="36" t="s">
        <v>14</v>
      </c>
      <c r="D149" s="26">
        <v>84</v>
      </c>
      <c r="E149" s="4"/>
      <c r="F149" s="4"/>
    </row>
    <row r="150" spans="1:7" s="37" customFormat="1" ht="37.5" customHeight="1" x14ac:dyDescent="0.25">
      <c r="A150" s="44">
        <f t="shared" si="3"/>
        <v>10</v>
      </c>
      <c r="B150" s="27" t="s">
        <v>84</v>
      </c>
      <c r="C150" s="5" t="s">
        <v>40</v>
      </c>
      <c r="D150" s="30">
        <v>1</v>
      </c>
      <c r="E150" s="4"/>
      <c r="F150" s="4"/>
    </row>
    <row r="151" spans="1:7" s="37" customFormat="1" ht="37.5" customHeight="1" x14ac:dyDescent="0.25">
      <c r="A151" s="36">
        <f t="shared" ref="A151:A164" si="4">A150+1</f>
        <v>11</v>
      </c>
      <c r="B151" s="27" t="s">
        <v>79</v>
      </c>
      <c r="C151" s="5" t="s">
        <v>40</v>
      </c>
      <c r="D151" s="30">
        <v>12</v>
      </c>
      <c r="E151" s="4"/>
      <c r="F151" s="4"/>
    </row>
    <row r="152" spans="1:7" s="45" customFormat="1" ht="26.25" customHeight="1" x14ac:dyDescent="0.25">
      <c r="A152" s="67" t="s">
        <v>103</v>
      </c>
      <c r="B152" s="68"/>
      <c r="C152" s="68"/>
      <c r="D152" s="68"/>
      <c r="E152" s="69"/>
      <c r="F152" s="66">
        <v>1.2829999999999999</v>
      </c>
      <c r="G152" s="25"/>
    </row>
    <row r="153" spans="1:7" s="3" customFormat="1" ht="29.25" customHeight="1" x14ac:dyDescent="0.25">
      <c r="A153" s="36"/>
      <c r="B153" s="46" t="s">
        <v>101</v>
      </c>
      <c r="C153" s="47"/>
      <c r="D153" s="48"/>
      <c r="E153" s="4"/>
      <c r="F153" s="4"/>
    </row>
    <row r="154" spans="1:7" s="3" customFormat="1" ht="37.5" customHeight="1" x14ac:dyDescent="0.25">
      <c r="A154" s="36">
        <f t="shared" si="4"/>
        <v>1</v>
      </c>
      <c r="B154" s="28" t="s">
        <v>90</v>
      </c>
      <c r="C154" s="36" t="s">
        <v>4</v>
      </c>
      <c r="D154" s="26">
        <f>0.16*206</f>
        <v>32.96</v>
      </c>
      <c r="E154" s="4"/>
      <c r="F154" s="4"/>
    </row>
    <row r="155" spans="1:7" s="3" customFormat="1" ht="37.5" customHeight="1" x14ac:dyDescent="0.25">
      <c r="A155" s="36">
        <f t="shared" si="4"/>
        <v>2</v>
      </c>
      <c r="B155" s="27" t="s">
        <v>85</v>
      </c>
      <c r="C155" s="5" t="s">
        <v>4</v>
      </c>
      <c r="D155" s="7">
        <f>0.2*206</f>
        <v>41.2</v>
      </c>
      <c r="E155" s="4"/>
      <c r="F155" s="4"/>
    </row>
    <row r="156" spans="1:7" s="3" customFormat="1" ht="37.5" customHeight="1" x14ac:dyDescent="0.25">
      <c r="A156" s="36">
        <f t="shared" si="4"/>
        <v>3</v>
      </c>
      <c r="B156" s="27" t="s">
        <v>39</v>
      </c>
      <c r="C156" s="5" t="s">
        <v>11</v>
      </c>
      <c r="D156" s="26">
        <f>1*206</f>
        <v>206</v>
      </c>
      <c r="E156" s="4"/>
      <c r="F156" s="4"/>
    </row>
    <row r="157" spans="1:7" s="32" customFormat="1" ht="37.5" customHeight="1" x14ac:dyDescent="0.25">
      <c r="A157" s="36">
        <f t="shared" si="4"/>
        <v>4</v>
      </c>
      <c r="B157" s="27" t="s">
        <v>86</v>
      </c>
      <c r="C157" s="5" t="s">
        <v>3</v>
      </c>
      <c r="D157" s="7">
        <f>2.2*206</f>
        <v>453.20000000000005</v>
      </c>
      <c r="E157" s="4"/>
      <c r="F157" s="4"/>
    </row>
    <row r="158" spans="1:7" s="3" customFormat="1" ht="24.75" customHeight="1" x14ac:dyDescent="0.25">
      <c r="A158" s="36">
        <f t="shared" si="4"/>
        <v>5</v>
      </c>
      <c r="B158" s="11" t="s">
        <v>92</v>
      </c>
      <c r="C158" s="26" t="s">
        <v>14</v>
      </c>
      <c r="D158" s="23">
        <f>0.5*206</f>
        <v>103</v>
      </c>
      <c r="E158" s="4"/>
      <c r="F158" s="4"/>
    </row>
    <row r="159" spans="1:7" s="3" customFormat="1" ht="24.75" customHeight="1" x14ac:dyDescent="0.25">
      <c r="A159" s="36">
        <f t="shared" si="4"/>
        <v>6</v>
      </c>
      <c r="B159" s="28" t="s">
        <v>87</v>
      </c>
      <c r="C159" s="36" t="s">
        <v>11</v>
      </c>
      <c r="D159" s="26">
        <f>1*206</f>
        <v>206</v>
      </c>
      <c r="E159" s="4"/>
      <c r="F159" s="4"/>
    </row>
    <row r="160" spans="1:7" s="3" customFormat="1" ht="24.75" customHeight="1" x14ac:dyDescent="0.25">
      <c r="A160" s="36">
        <f t="shared" si="4"/>
        <v>7</v>
      </c>
      <c r="B160" s="28" t="s">
        <v>88</v>
      </c>
      <c r="C160" s="36" t="s">
        <v>11</v>
      </c>
      <c r="D160" s="13">
        <f>1*206</f>
        <v>206</v>
      </c>
      <c r="E160" s="4"/>
      <c r="F160" s="4"/>
    </row>
    <row r="161" spans="1:17" s="3" customFormat="1" ht="24.75" customHeight="1" x14ac:dyDescent="0.25">
      <c r="A161" s="36">
        <f t="shared" si="4"/>
        <v>8</v>
      </c>
      <c r="B161" s="28" t="s">
        <v>89</v>
      </c>
      <c r="C161" s="36" t="s">
        <v>11</v>
      </c>
      <c r="D161" s="26">
        <f>1*206</f>
        <v>206</v>
      </c>
      <c r="E161" s="4"/>
      <c r="F161" s="4"/>
    </row>
    <row r="162" spans="1:17" s="3" customFormat="1" ht="24.75" customHeight="1" x14ac:dyDescent="0.25">
      <c r="A162" s="36">
        <f t="shared" si="4"/>
        <v>9</v>
      </c>
      <c r="B162" s="28" t="s">
        <v>91</v>
      </c>
      <c r="C162" s="36" t="s">
        <v>4</v>
      </c>
      <c r="D162" s="26">
        <f>0.005*206</f>
        <v>1.03</v>
      </c>
      <c r="E162" s="4"/>
      <c r="F162" s="4"/>
    </row>
    <row r="163" spans="1:17" s="3" customFormat="1" ht="39.75" customHeight="1" x14ac:dyDescent="0.25">
      <c r="A163" s="36">
        <f t="shared" si="4"/>
        <v>10</v>
      </c>
      <c r="B163" s="28" t="s">
        <v>38</v>
      </c>
      <c r="C163" s="36" t="s">
        <v>14</v>
      </c>
      <c r="D163" s="26">
        <f>2*206</f>
        <v>412</v>
      </c>
      <c r="E163" s="4"/>
      <c r="F163" s="4"/>
    </row>
    <row r="164" spans="1:17" s="3" customFormat="1" ht="48.75" customHeight="1" x14ac:dyDescent="0.25">
      <c r="A164" s="36">
        <f t="shared" si="4"/>
        <v>11</v>
      </c>
      <c r="B164" s="28" t="s">
        <v>93</v>
      </c>
      <c r="C164" s="36" t="s">
        <v>14</v>
      </c>
      <c r="D164" s="26">
        <f>2*206</f>
        <v>412</v>
      </c>
      <c r="E164" s="4"/>
      <c r="F164" s="4"/>
    </row>
    <row r="165" spans="1:17" s="45" customFormat="1" ht="24" customHeight="1" x14ac:dyDescent="0.25">
      <c r="A165" s="70" t="s">
        <v>103</v>
      </c>
      <c r="B165" s="70"/>
      <c r="C165" s="70"/>
      <c r="D165" s="70"/>
      <c r="E165" s="70"/>
      <c r="F165" s="73">
        <v>14.974</v>
      </c>
      <c r="G165" s="25"/>
    </row>
    <row r="166" spans="1:17" s="3" customFormat="1" ht="25.5" customHeight="1" x14ac:dyDescent="0.25">
      <c r="A166" s="18"/>
      <c r="B166" s="19" t="s">
        <v>104</v>
      </c>
      <c r="C166" s="19"/>
      <c r="D166" s="34"/>
      <c r="E166" s="19"/>
      <c r="F166" s="21">
        <v>1</v>
      </c>
      <c r="G166" s="6"/>
      <c r="Q166" s="6"/>
    </row>
    <row r="167" spans="1:17" s="3" customFormat="1" ht="25.5" customHeight="1" x14ac:dyDescent="0.25">
      <c r="A167" s="18"/>
      <c r="B167" s="21" t="s">
        <v>6</v>
      </c>
      <c r="C167" s="19"/>
      <c r="D167" s="34"/>
      <c r="E167" s="19"/>
      <c r="F167" s="20"/>
      <c r="Q167" s="6"/>
    </row>
    <row r="168" spans="1:17" s="3" customFormat="1" ht="25.5" customHeight="1" x14ac:dyDescent="0.25">
      <c r="A168" s="18"/>
      <c r="B168" s="19" t="s">
        <v>5</v>
      </c>
      <c r="C168" s="19"/>
      <c r="D168" s="34"/>
      <c r="E168" s="19"/>
      <c r="F168" s="20"/>
      <c r="G168" s="25"/>
      <c r="Q168" s="6"/>
    </row>
    <row r="169" spans="1:17" s="3" customFormat="1" ht="18" customHeight="1" x14ac:dyDescent="0.25">
      <c r="D169" s="10"/>
    </row>
    <row r="170" spans="1:17" s="3" customFormat="1" ht="18" customHeight="1" x14ac:dyDescent="0.2">
      <c r="A170" s="10"/>
      <c r="B170" s="10"/>
      <c r="C170" s="10"/>
      <c r="D170" s="10"/>
      <c r="E170" s="10"/>
      <c r="F170" s="10"/>
      <c r="H170" s="1"/>
    </row>
    <row r="171" spans="1:17" s="3" customFormat="1" ht="18" customHeight="1" x14ac:dyDescent="0.2">
      <c r="A171" s="10"/>
      <c r="B171" s="10"/>
      <c r="C171" s="10"/>
      <c r="D171" s="10"/>
      <c r="E171" s="10"/>
      <c r="F171" s="10"/>
      <c r="H171" s="1"/>
    </row>
    <row r="172" spans="1:17" s="3" customFormat="1" ht="18" customHeight="1" x14ac:dyDescent="0.2">
      <c r="A172" s="10"/>
      <c r="B172" s="10"/>
      <c r="C172" s="10"/>
      <c r="D172" s="10"/>
      <c r="E172" s="10"/>
      <c r="F172" s="10"/>
      <c r="H172" s="1"/>
    </row>
  </sheetData>
  <mergeCells count="17">
    <mergeCell ref="A165:E165"/>
    <mergeCell ref="B153:D153"/>
    <mergeCell ref="B140:D140"/>
    <mergeCell ref="A1:F1"/>
    <mergeCell ref="B6:D6"/>
    <mergeCell ref="B44:D44"/>
    <mergeCell ref="B84:D84"/>
    <mergeCell ref="A2:A4"/>
    <mergeCell ref="B2:B4"/>
    <mergeCell ref="C2:C4"/>
    <mergeCell ref="D2:D4"/>
    <mergeCell ref="E2:E4"/>
    <mergeCell ref="F2:F4"/>
    <mergeCell ref="A43:E43"/>
    <mergeCell ref="A83:E83"/>
    <mergeCell ref="A139:E139"/>
    <mergeCell ref="A152:E152"/>
  </mergeCells>
  <pageMargins left="0.39370078740157483" right="0" top="0.15748031496062992" bottom="0.15748031496062992" header="0.31496062992125984" footer="0.31496062992125984"/>
  <pageSetup paperSize="9" scale="91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Ծավալաթերթ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2023-05-17T07:46:58Z</dcterms:modified>
</cp:coreProperties>
</file>